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1570" windowHeight="8160"/>
  </bookViews>
  <sheets>
    <sheet name="Лист1" sheetId="1" r:id="rId1"/>
  </sheets>
  <definedNames>
    <definedName name="_GoBack" localSheetId="0">#REF!</definedName>
    <definedName name="Excel_BuiltIn_Print_Titles" localSheetId="0">Лист1!$8:$8</definedName>
    <definedName name="_xlnm.Print_Area" localSheetId="0">Лист1!$A$1:$AB$196</definedName>
  </definedNames>
  <calcPr calcId="152511"/>
</workbook>
</file>

<file path=xl/calcChain.xml><?xml version="1.0" encoding="utf-8"?>
<calcChain xmlns="http://schemas.openxmlformats.org/spreadsheetml/2006/main">
  <c r="V166" i="1" l="1"/>
  <c r="W166" i="1"/>
  <c r="X166" i="1"/>
  <c r="Y166" i="1"/>
  <c r="Z166" i="1"/>
  <c r="U166" i="1"/>
  <c r="U53" i="1"/>
  <c r="V142" i="1" l="1"/>
  <c r="W142" i="1"/>
  <c r="U142" i="1"/>
  <c r="AA150" i="1"/>
  <c r="X142" i="1"/>
  <c r="Y142" i="1"/>
  <c r="Z142" i="1"/>
  <c r="AA145" i="1"/>
  <c r="V52" i="1" l="1"/>
  <c r="W52" i="1"/>
  <c r="X52" i="1"/>
  <c r="Y52" i="1"/>
  <c r="Z52" i="1"/>
  <c r="U52" i="1"/>
  <c r="AA64" i="1"/>
  <c r="V174" i="1" l="1"/>
  <c r="W174" i="1"/>
  <c r="X174" i="1"/>
  <c r="Y174" i="1"/>
  <c r="Z174" i="1"/>
  <c r="U174" i="1"/>
  <c r="AA171" i="1"/>
  <c r="AA75" i="1"/>
  <c r="AA174" i="1" l="1"/>
  <c r="AA34" i="1"/>
  <c r="AA118" i="1" l="1"/>
  <c r="AA83" i="1"/>
  <c r="AA113" i="1" l="1"/>
  <c r="AA87" i="1" l="1"/>
  <c r="AA86" i="1"/>
  <c r="U79" i="1"/>
  <c r="W79" i="1"/>
  <c r="X79" i="1"/>
  <c r="Y79" i="1"/>
  <c r="Z79" i="1"/>
  <c r="V79" i="1"/>
  <c r="AA60" i="1" l="1"/>
  <c r="AA56" i="1"/>
  <c r="Z67" i="1" l="1"/>
  <c r="Y67" i="1"/>
  <c r="X67" i="1"/>
  <c r="W67" i="1"/>
  <c r="V67" i="1"/>
  <c r="U67" i="1"/>
  <c r="AA74" i="1"/>
  <c r="AA85" i="1" l="1"/>
  <c r="V33" i="1" l="1"/>
  <c r="W33" i="1"/>
  <c r="X33" i="1"/>
  <c r="Y33" i="1"/>
  <c r="Z33" i="1"/>
  <c r="U33" i="1"/>
  <c r="AA139" i="1"/>
  <c r="V101" i="1"/>
  <c r="W101" i="1"/>
  <c r="X101" i="1"/>
  <c r="Y101" i="1"/>
  <c r="Z101" i="1"/>
  <c r="U101" i="1"/>
  <c r="V18" i="1"/>
  <c r="W18" i="1"/>
  <c r="X18" i="1"/>
  <c r="Y18" i="1"/>
  <c r="Z18" i="1"/>
  <c r="U18" i="1"/>
  <c r="AA69" i="1"/>
  <c r="AA38" i="1"/>
  <c r="AA40" i="1"/>
  <c r="V187" i="1" l="1"/>
  <c r="W187" i="1"/>
  <c r="X187" i="1"/>
  <c r="Y187" i="1"/>
  <c r="Z187" i="1"/>
  <c r="U187" i="1"/>
  <c r="V124" i="1"/>
  <c r="W124" i="1"/>
  <c r="X124" i="1"/>
  <c r="Y124" i="1"/>
  <c r="Z124" i="1"/>
  <c r="U124" i="1"/>
  <c r="AA111" i="1" l="1"/>
  <c r="V108" i="1"/>
  <c r="W108" i="1"/>
  <c r="X108" i="1"/>
  <c r="Y108" i="1"/>
  <c r="Z108" i="1"/>
  <c r="U108" i="1"/>
  <c r="AA36" i="1"/>
  <c r="AA47" i="1"/>
  <c r="AA162" i="1"/>
  <c r="AA82" i="1"/>
  <c r="AA189" i="1" l="1"/>
  <c r="AA183" i="1"/>
  <c r="AA182" i="1"/>
  <c r="Z180" i="1"/>
  <c r="Y180" i="1"/>
  <c r="X180" i="1"/>
  <c r="W180" i="1"/>
  <c r="W173" i="1" s="1"/>
  <c r="V180" i="1"/>
  <c r="U180" i="1"/>
  <c r="U173" i="1" s="1"/>
  <c r="AA176" i="1"/>
  <c r="AA169" i="1"/>
  <c r="AA168" i="1"/>
  <c r="AA166" i="1" s="1"/>
  <c r="AA164" i="1"/>
  <c r="AA159" i="1"/>
  <c r="AA158" i="1"/>
  <c r="AA157" i="1"/>
  <c r="AA156" i="1"/>
  <c r="AA155" i="1"/>
  <c r="AA152" i="1"/>
  <c r="AA151" i="1"/>
  <c r="AA147" i="1"/>
  <c r="AA146" i="1"/>
  <c r="Z141" i="1"/>
  <c r="X141" i="1"/>
  <c r="AA137" i="1"/>
  <c r="Z134" i="1"/>
  <c r="Y134" i="1"/>
  <c r="X134" i="1"/>
  <c r="W134" i="1"/>
  <c r="V134" i="1"/>
  <c r="U134" i="1"/>
  <c r="AA132" i="1"/>
  <c r="AA131" i="1"/>
  <c r="AA127" i="1"/>
  <c r="AA126" i="1"/>
  <c r="AA121" i="1"/>
  <c r="AA119" i="1"/>
  <c r="AA117" i="1"/>
  <c r="AA116" i="1"/>
  <c r="AA114" i="1"/>
  <c r="AA112" i="1"/>
  <c r="AA110" i="1"/>
  <c r="AA106" i="1"/>
  <c r="AA104" i="1"/>
  <c r="AA103" i="1"/>
  <c r="AA100" i="1"/>
  <c r="AA99" i="1"/>
  <c r="AA98" i="1"/>
  <c r="AA96" i="1"/>
  <c r="AA92" i="1"/>
  <c r="Z89" i="1"/>
  <c r="Y89" i="1"/>
  <c r="X89" i="1"/>
  <c r="W89" i="1"/>
  <c r="V89" i="1"/>
  <c r="U89" i="1"/>
  <c r="AA84" i="1"/>
  <c r="AA81" i="1"/>
  <c r="AA72" i="1"/>
  <c r="AA71" i="1"/>
  <c r="AA62" i="1"/>
  <c r="AA61" i="1"/>
  <c r="AA59" i="1"/>
  <c r="AA57" i="1"/>
  <c r="AA55" i="1"/>
  <c r="AA54" i="1"/>
  <c r="AA53" i="1"/>
  <c r="AA51" i="1"/>
  <c r="AA46" i="1"/>
  <c r="Z43" i="1"/>
  <c r="Y43" i="1"/>
  <c r="X43" i="1"/>
  <c r="W43" i="1"/>
  <c r="V43" i="1"/>
  <c r="U43" i="1"/>
  <c r="AA41" i="1"/>
  <c r="AA39" i="1"/>
  <c r="AA37" i="1"/>
  <c r="AA35" i="1"/>
  <c r="AA28" i="1"/>
  <c r="AA27" i="1"/>
  <c r="AA26" i="1"/>
  <c r="AA25" i="1"/>
  <c r="AA22" i="1"/>
  <c r="AA21" i="1"/>
  <c r="AA20" i="1"/>
  <c r="AA142" i="1" l="1"/>
  <c r="AA52" i="1"/>
  <c r="AA67" i="1"/>
  <c r="AA79" i="1"/>
  <c r="AA33" i="1"/>
  <c r="AA101" i="1"/>
  <c r="Y66" i="1"/>
  <c r="V123" i="1"/>
  <c r="Z123" i="1"/>
  <c r="V173" i="1"/>
  <c r="Z173" i="1"/>
  <c r="X123" i="1"/>
  <c r="Y123" i="1"/>
  <c r="X66" i="1"/>
  <c r="W66" i="1"/>
  <c r="Y141" i="1"/>
  <c r="W141" i="1"/>
  <c r="W17" i="1"/>
  <c r="Y17" i="1"/>
  <c r="V141" i="1"/>
  <c r="Y173" i="1"/>
  <c r="X17" i="1"/>
  <c r="AA89" i="1"/>
  <c r="W123" i="1"/>
  <c r="AA180" i="1"/>
  <c r="AA187" i="1"/>
  <c r="AA18" i="1"/>
  <c r="U66" i="1"/>
  <c r="V66" i="1"/>
  <c r="Z66" i="1"/>
  <c r="AA134" i="1"/>
  <c r="U17" i="1"/>
  <c r="V17" i="1"/>
  <c r="Z17" i="1"/>
  <c r="AA43" i="1"/>
  <c r="AA108" i="1"/>
  <c r="AA124" i="1"/>
  <c r="X173" i="1"/>
  <c r="U123" i="1"/>
  <c r="U141" i="1"/>
  <c r="AA123" i="1" l="1"/>
  <c r="X9" i="1"/>
  <c r="AA173" i="1"/>
  <c r="Z9" i="1"/>
  <c r="W9" i="1"/>
  <c r="Y9" i="1"/>
  <c r="AA141" i="1"/>
  <c r="V9" i="1"/>
  <c r="AA66" i="1"/>
  <c r="AA17" i="1"/>
  <c r="U9" i="1"/>
  <c r="AA9" i="1" l="1"/>
</calcChain>
</file>

<file path=xl/sharedStrings.xml><?xml version="1.0" encoding="utf-8"?>
<sst xmlns="http://schemas.openxmlformats.org/spreadsheetml/2006/main" count="355" uniqueCount="178">
  <si>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</si>
  <si>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</si>
  <si>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</si>
  <si>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</si>
  <si>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</si>
  <si>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</si>
  <si>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</si>
  <si>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</si>
  <si>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</si>
  <si>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</si>
  <si>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</si>
  <si>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</si>
  <si>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</si>
  <si>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</si>
  <si>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</si>
  <si>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</si>
  <si>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</si>
  <si>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</si>
  <si>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</si>
  <si>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</si>
  <si>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</si>
  <si>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</si>
  <si>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</si>
  <si>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</si>
  <si>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</si>
  <si>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</si>
  <si>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</si>
  <si>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</si>
  <si>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</si>
  <si>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</si>
  <si>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</si>
  <si>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</si>
  <si>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</si>
  <si>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</si>
  <si>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</si>
  <si>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</si>
  <si>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</si>
  <si>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</si>
  <si>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</si>
  <si>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</si>
  <si>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</si>
  <si>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</si>
  <si>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</si>
  <si>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</si>
  <si>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</si>
  <si>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</si>
  <si>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</si>
  <si>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</si>
  <si>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</si>
  <si>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</si>
  <si>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</si>
  <si>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</si>
  <si>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</si>
  <si>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</si>
  <si>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</si>
  <si>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</si>
  <si>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</si>
  <si>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</si>
  <si>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</si>
  <si>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</si>
  <si>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</si>
  <si>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</si>
  <si>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</si>
  <si>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</si>
  <si>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</si>
  <si>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</si>
  <si>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</si>
  <si>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</si>
  <si>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</si>
  <si>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</si>
  <si>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</si>
  <si>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</si>
  <si>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</si>
  <si>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</si>
  <si>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</si>
  <si>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</si>
  <si>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</si>
  <si>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</si>
  <si>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</si>
  <si>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</si>
  <si>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</si>
  <si>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</si>
  <si>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</si>
  <si>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</si>
  <si>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</si>
  <si>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</si>
  <si>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</si>
  <si>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</si>
  <si>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</si>
  <si>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</si>
  <si>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</si>
  <si>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</si>
  <si>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</si>
  <si>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</si>
  <si>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</si>
  <si>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</si>
  <si>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</si>
  <si>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</si>
  <si>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</si>
  <si>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</si>
  <si>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</si>
  <si>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</si>
  <si>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</si>
  <si>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</si>
  <si>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</si>
  <si>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</si>
  <si>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</si>
  <si>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</si>
  <si>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</si>
  <si>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</si>
  <si>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</si>
  <si>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</si>
  <si>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</si>
  <si>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</si>
  <si>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</si>
  <si>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</si>
  <si>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</si>
  <si>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</si>
  <si>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</si>
  <si>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</si>
  <si>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</si>
  <si>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</si>
  <si>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».</t>
  </si>
  <si>
    <t>Начальник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Н.В.  Жуковская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</si>
  <si>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</si>
  <si>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</si>
  <si>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</si>
  <si>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</si>
  <si>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</si>
  <si>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</si>
  <si>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1.06 «Субсидия юридическим лицам, реализующим услуги по обеспечению отдыха и оздоровления детей в каникулярное время (за исключением муниципальных образовательных учреждений дополнительного образования)»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</si>
  <si>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</si>
  <si>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</si>
  <si>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</si>
  <si>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</si>
  <si>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Показатель 1 «Количество юридических лиц, получивших субсидию»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</si>
  <si>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</si>
  <si>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</si>
  <si>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</si>
  <si>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</si>
  <si>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</si>
  <si>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</si>
  <si>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</si>
  <si>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</si>
  <si>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</si>
  <si>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</si>
  <si>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2.01 «Обеспечение ремонтных работ, приобретение и установка спортивно-игрового оборудования, благоустройство территорий в муниципальных бюджетных дошкольных образовательных учреждениях»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</si>
  <si>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</si>
  <si>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</si>
  <si>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</si>
  <si>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</si>
  <si>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</si>
  <si>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</si>
  <si>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</si>
  <si>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</si>
  <si>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</si>
  <si>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</si>
  <si>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</si>
  <si>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Мероприятие 5.05 «Ремонт, устройство спортивного оборудования и плоскостных сооружений на территориях общеобразовательных  учреждений»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</si>
  <si>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</si>
  <si>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</si>
  <si>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</si>
  <si>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</si>
  <si>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</si>
  <si>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</si>
  <si>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</si>
  <si>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</si>
  <si>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</si>
  <si>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</si>
  <si>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</si>
  <si>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 женщин-создание условий дошкольного образования для детей в возрасте до трех лет»)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</si>
  <si>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</si>
  <si>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</si>
  <si>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</si>
  <si>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</si>
  <si>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</si>
  <si>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</si>
  <si>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Приложение 5 
 к постановлению Администрации города Твери  
от «27» апреля 2021  № 447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</si>
</sst>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9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164" fontId="1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top"/>
    </xf>
    <xf numFmtId="166" fontId="1" fillId="0" borderId="0" xfId="0" applyNumberFormat="1" applyFont="1"/>
    <xf numFmtId="2" fontId="1" fillId="0" borderId="0" xfId="0" applyNumberFormat="1" applyFont="1"/>
    <xf numFmtId="164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0" fontId="14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15" fillId="2" borderId="0" xfId="0" applyNumberFormat="1" applyFont="1" applyFill="1" applyAlignment="1">
      <alignment wrapText="1"/>
    </xf>
    <xf numFmtId="0" fontId="17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18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0" xfId="0" applyNumberFormat="1" applyFont="1" applyFill="1" applyAlignment="1">
      <alignment wrapText="1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0" fontId="17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top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/>
    </xf>
    <xf numFmtId="0" fontId="16" fillId="0" borderId="0" xfId="0" applyNumberFormat="1" applyFont="1" applyAlignment="1">
      <alignment horizontal="left" wrapText="1"/>
    </xf>
    <xf numFmtId="0" fontId="14" fillId="0" borderId="15" xfId="0" applyNumberFormat="1" applyFont="1" applyBorder="1" applyAlignment="1">
      <alignment horizontal="left" wrapText="1"/>
    </xf>
    <xf numFmtId="0" fontId="14" fillId="0" borderId="0" xfId="0" applyNumberFormat="1" applyFont="1" applyAlignment="1">
      <alignment horizontal="left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left" vertical="top" wrapText="1"/>
    </xf>
    <xf numFmtId="0" fontId="8" fillId="0" borderId="12" xfId="0" applyNumberFormat="1" applyFont="1" applyFill="1" applyBorder="1" applyAlignment="1">
      <alignment horizontal="left" vertical="top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vertical="top" wrapText="1"/>
    </xf>
    <xf numFmtId="0" fontId="8" fillId="0" borderId="13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vertical="top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vertical="center" wrapText="1"/>
    </xf>
    <xf numFmtId="0" fontId="8" fillId="0" borderId="12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8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2"/>
  <sheetViews>
    <sheetView tabSelected="1" view="pageBreakPreview" topLeftCell="G1" zoomScale="65" zoomScaleNormal="65" zoomScaleSheetLayoutView="65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2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20" style="1" customWidth="1"/>
    <col min="28" max="28" width="9.42578125" style="1" customWidth="1"/>
    <col min="29" max="29" width="33.140625" style="32" customWidth="1"/>
    <col min="30" max="30" width="18" style="1" customWidth="1"/>
    <col min="31" max="31" width="8.85546875" style="1" customWidth="1"/>
    <col min="32" max="16384" width="8.85546875" style="1"/>
  </cols>
  <sheetData>
    <row r="1" spans="2:30" ht="138" customHeight="1" x14ac:dyDescent="0.3">
      <c r="B1" s="99" t="s">
        <v>177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2:30" ht="39.75" customHeight="1" x14ac:dyDescent="0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2:30" ht="39.75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2"/>
      <c r="T3" s="23"/>
      <c r="U3" s="23"/>
      <c r="V3" s="23"/>
      <c r="W3" s="23"/>
      <c r="X3" s="23"/>
      <c r="Y3" s="23"/>
      <c r="Z3" s="23"/>
      <c r="AA3" s="23"/>
      <c r="AB3" s="23"/>
    </row>
    <row r="4" spans="2:30" ht="24" customHeight="1" x14ac:dyDescent="0.3">
      <c r="B4" s="101" t="s">
        <v>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2:30" ht="15" customHeight="1" x14ac:dyDescent="0.25"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</row>
    <row r="6" spans="2:30" ht="38.25" customHeight="1" x14ac:dyDescent="0.25">
      <c r="B6" s="89" t="s">
        <v>2</v>
      </c>
      <c r="C6" s="105"/>
      <c r="D6" s="106"/>
      <c r="E6" s="89" t="s">
        <v>3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  <c r="S6" s="110" t="s">
        <v>4</v>
      </c>
      <c r="T6" s="89" t="s">
        <v>5</v>
      </c>
      <c r="U6" s="89" t="s">
        <v>6</v>
      </c>
      <c r="V6" s="90"/>
      <c r="W6" s="90"/>
      <c r="X6" s="90"/>
      <c r="Y6" s="90"/>
      <c r="Z6" s="91"/>
      <c r="AA6" s="89" t="s">
        <v>7</v>
      </c>
      <c r="AB6" s="91"/>
    </row>
    <row r="7" spans="2:30" ht="63" customHeight="1" x14ac:dyDescent="0.25">
      <c r="B7" s="107"/>
      <c r="C7" s="108"/>
      <c r="D7" s="109"/>
      <c r="E7" s="89" t="s">
        <v>8</v>
      </c>
      <c r="F7" s="91"/>
      <c r="G7" s="89" t="s">
        <v>9</v>
      </c>
      <c r="H7" s="91"/>
      <c r="I7" s="89" t="s">
        <v>10</v>
      </c>
      <c r="J7" s="90"/>
      <c r="K7" s="90"/>
      <c r="L7" s="90"/>
      <c r="M7" s="90"/>
      <c r="N7" s="90"/>
      <c r="O7" s="90"/>
      <c r="P7" s="90"/>
      <c r="Q7" s="90"/>
      <c r="R7" s="91"/>
      <c r="S7" s="111"/>
      <c r="T7" s="112"/>
      <c r="U7" s="49">
        <v>2021</v>
      </c>
      <c r="V7" s="49">
        <v>2022</v>
      </c>
      <c r="W7" s="49">
        <v>2023</v>
      </c>
      <c r="X7" s="49">
        <v>2024</v>
      </c>
      <c r="Y7" s="49">
        <v>2025</v>
      </c>
      <c r="Z7" s="49">
        <v>2026</v>
      </c>
      <c r="AA7" s="49" t="s">
        <v>11</v>
      </c>
      <c r="AB7" s="50" t="s">
        <v>12</v>
      </c>
    </row>
    <row r="8" spans="2:30" ht="15.75" x14ac:dyDescent="0.25">
      <c r="B8" s="50">
        <v>1</v>
      </c>
      <c r="C8" s="50">
        <v>2</v>
      </c>
      <c r="D8" s="50">
        <v>3</v>
      </c>
      <c r="E8" s="50">
        <v>4</v>
      </c>
      <c r="F8" s="50">
        <v>5</v>
      </c>
      <c r="G8" s="50">
        <v>6</v>
      </c>
      <c r="H8" s="50">
        <v>7</v>
      </c>
      <c r="I8" s="50">
        <v>8</v>
      </c>
      <c r="J8" s="50">
        <v>9</v>
      </c>
      <c r="K8" s="50">
        <v>10</v>
      </c>
      <c r="L8" s="50">
        <v>11</v>
      </c>
      <c r="M8" s="50">
        <v>12</v>
      </c>
      <c r="N8" s="50">
        <v>13</v>
      </c>
      <c r="O8" s="50">
        <v>14</v>
      </c>
      <c r="P8" s="50">
        <v>15</v>
      </c>
      <c r="Q8" s="50">
        <v>16</v>
      </c>
      <c r="R8" s="50">
        <v>17</v>
      </c>
      <c r="S8" s="50">
        <v>18</v>
      </c>
      <c r="T8" s="50">
        <v>19</v>
      </c>
      <c r="U8" s="50">
        <v>20</v>
      </c>
      <c r="V8" s="50">
        <v>21</v>
      </c>
      <c r="W8" s="50">
        <v>22</v>
      </c>
      <c r="X8" s="50">
        <v>23</v>
      </c>
      <c r="Y8" s="50">
        <v>24</v>
      </c>
      <c r="Z8" s="50">
        <v>25</v>
      </c>
      <c r="AA8" s="50">
        <v>26</v>
      </c>
      <c r="AB8" s="50">
        <v>27</v>
      </c>
    </row>
    <row r="9" spans="2:30" ht="36.75" customHeight="1" x14ac:dyDescent="0.25">
      <c r="B9" s="10">
        <v>0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51" t="s">
        <v>137</v>
      </c>
      <c r="T9" s="49" t="s">
        <v>13</v>
      </c>
      <c r="U9" s="9">
        <f t="shared" ref="U9:Z9" si="0">U17+U66+U123+U141+U173</f>
        <v>5795081.0000000009</v>
      </c>
      <c r="V9" s="9">
        <f t="shared" si="0"/>
        <v>4734117.4000000004</v>
      </c>
      <c r="W9" s="9">
        <f t="shared" si="0"/>
        <v>4701960.2</v>
      </c>
      <c r="X9" s="9">
        <f t="shared" si="0"/>
        <v>4284745.9000000004</v>
      </c>
      <c r="Y9" s="9">
        <f t="shared" si="0"/>
        <v>4287145.9000000004</v>
      </c>
      <c r="Z9" s="9">
        <f t="shared" si="0"/>
        <v>4289545.9000000004</v>
      </c>
      <c r="AA9" s="9">
        <f>U9+V9+W9+X9+Y9+Z9</f>
        <v>28092596.299999997</v>
      </c>
      <c r="AB9" s="52">
        <v>2026</v>
      </c>
      <c r="AC9" s="33"/>
      <c r="AD9" s="3"/>
    </row>
    <row r="10" spans="2:30" ht="75.75" customHeight="1" x14ac:dyDescent="0.4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45" t="s">
        <v>14</v>
      </c>
      <c r="T10" s="46"/>
      <c r="U10" s="46"/>
      <c r="V10" s="46"/>
      <c r="W10" s="46"/>
      <c r="X10" s="46"/>
      <c r="Y10" s="46" t="s">
        <v>15</v>
      </c>
      <c r="Z10" s="46"/>
      <c r="AA10" s="46"/>
      <c r="AB10" s="46"/>
      <c r="AC10" s="34"/>
    </row>
    <row r="11" spans="2:30" ht="77.2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45" t="s">
        <v>16</v>
      </c>
      <c r="T11" s="46" t="s">
        <v>17</v>
      </c>
      <c r="U11" s="12">
        <v>77.7</v>
      </c>
      <c r="V11" s="12">
        <v>77.7</v>
      </c>
      <c r="W11" s="12">
        <v>77.7</v>
      </c>
      <c r="X11" s="12">
        <v>77.8</v>
      </c>
      <c r="Y11" s="12">
        <v>77.8</v>
      </c>
      <c r="Z11" s="12">
        <v>77.900000000000006</v>
      </c>
      <c r="AA11" s="12">
        <v>77.900000000000006</v>
      </c>
      <c r="AB11" s="46">
        <v>2026</v>
      </c>
    </row>
    <row r="12" spans="2:30" ht="37.5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5" t="s">
        <v>18</v>
      </c>
      <c r="T12" s="46" t="s">
        <v>17</v>
      </c>
      <c r="U12" s="12">
        <v>100</v>
      </c>
      <c r="V12" s="12">
        <v>100</v>
      </c>
      <c r="W12" s="12">
        <v>100</v>
      </c>
      <c r="X12" s="12">
        <v>100</v>
      </c>
      <c r="Y12" s="12">
        <v>100</v>
      </c>
      <c r="Z12" s="12">
        <v>100</v>
      </c>
      <c r="AA12" s="12">
        <v>100</v>
      </c>
      <c r="AB12" s="46">
        <v>2026</v>
      </c>
    </row>
    <row r="13" spans="2:30" ht="60.75" customHeight="1" x14ac:dyDescent="0.3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45" t="s">
        <v>19</v>
      </c>
      <c r="T13" s="46" t="s">
        <v>17</v>
      </c>
      <c r="U13" s="12">
        <v>93</v>
      </c>
      <c r="V13" s="12">
        <v>93</v>
      </c>
      <c r="W13" s="12">
        <v>93</v>
      </c>
      <c r="X13" s="12">
        <v>93</v>
      </c>
      <c r="Y13" s="12">
        <v>93</v>
      </c>
      <c r="Z13" s="12">
        <v>94</v>
      </c>
      <c r="AA13" s="12">
        <v>94</v>
      </c>
      <c r="AB13" s="46">
        <v>2026</v>
      </c>
      <c r="AC13" s="24"/>
    </row>
    <row r="14" spans="2:30" ht="58.5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45" t="s">
        <v>20</v>
      </c>
      <c r="T14" s="46" t="s">
        <v>17</v>
      </c>
      <c r="U14" s="12">
        <v>20.7</v>
      </c>
      <c r="V14" s="12">
        <v>20.7</v>
      </c>
      <c r="W14" s="12">
        <v>20.5</v>
      </c>
      <c r="X14" s="12">
        <v>20.5</v>
      </c>
      <c r="Y14" s="12">
        <v>20.3</v>
      </c>
      <c r="Z14" s="12">
        <v>20</v>
      </c>
      <c r="AA14" s="12">
        <v>20</v>
      </c>
      <c r="AB14" s="46">
        <v>2026</v>
      </c>
      <c r="AC14" s="24"/>
    </row>
    <row r="15" spans="2:30" ht="93.75" customHeigh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45" t="s">
        <v>21</v>
      </c>
      <c r="T15" s="46" t="s">
        <v>17</v>
      </c>
      <c r="U15" s="12">
        <v>97.2</v>
      </c>
      <c r="V15" s="12">
        <v>97.4</v>
      </c>
      <c r="W15" s="12">
        <v>97.5</v>
      </c>
      <c r="X15" s="12">
        <v>97.6</v>
      </c>
      <c r="Y15" s="12">
        <v>97.9</v>
      </c>
      <c r="Z15" s="12">
        <v>98</v>
      </c>
      <c r="AA15" s="12">
        <v>98</v>
      </c>
      <c r="AB15" s="46">
        <v>2026</v>
      </c>
      <c r="AC15" s="35"/>
    </row>
    <row r="16" spans="2:30" ht="76.5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45" t="s">
        <v>22</v>
      </c>
      <c r="T16" s="46" t="s">
        <v>17</v>
      </c>
      <c r="U16" s="12">
        <v>76.599999999999994</v>
      </c>
      <c r="V16" s="12">
        <v>78</v>
      </c>
      <c r="W16" s="12">
        <v>79</v>
      </c>
      <c r="X16" s="12">
        <v>80</v>
      </c>
      <c r="Y16" s="12">
        <v>80</v>
      </c>
      <c r="Z16" s="12">
        <v>80</v>
      </c>
      <c r="AA16" s="12">
        <v>80</v>
      </c>
      <c r="AB16" s="46">
        <v>2026</v>
      </c>
      <c r="AC16" s="24"/>
    </row>
    <row r="17" spans="2:29" s="18" customFormat="1" ht="23.25" customHeight="1" x14ac:dyDescent="0.3">
      <c r="B17" s="10">
        <v>0</v>
      </c>
      <c r="C17" s="10">
        <v>1</v>
      </c>
      <c r="D17" s="10">
        <v>1</v>
      </c>
      <c r="E17" s="10">
        <v>0</v>
      </c>
      <c r="F17" s="10">
        <v>7</v>
      </c>
      <c r="G17" s="10">
        <v>0</v>
      </c>
      <c r="H17" s="10">
        <v>0</v>
      </c>
      <c r="I17" s="10">
        <v>0</v>
      </c>
      <c r="J17" s="10">
        <v>1</v>
      </c>
      <c r="K17" s="10">
        <v>1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51" t="s">
        <v>23</v>
      </c>
      <c r="T17" s="52" t="s">
        <v>13</v>
      </c>
      <c r="U17" s="9">
        <f t="shared" ref="U17:Z17" si="1">U18+U33+U43+U52</f>
        <v>2343060.1</v>
      </c>
      <c r="V17" s="9">
        <f t="shared" si="1"/>
        <v>1948345.6</v>
      </c>
      <c r="W17" s="9">
        <f t="shared" si="1"/>
        <v>1932241.9000000001</v>
      </c>
      <c r="X17" s="9">
        <f t="shared" si="1"/>
        <v>1820800.7000000002</v>
      </c>
      <c r="Y17" s="9">
        <f t="shared" si="1"/>
        <v>1820800.7000000002</v>
      </c>
      <c r="Z17" s="9">
        <f t="shared" si="1"/>
        <v>1820800.7000000002</v>
      </c>
      <c r="AA17" s="9">
        <f>U17+V17+W17+X17+Y17+Z17</f>
        <v>11686049.699999999</v>
      </c>
      <c r="AB17" s="52">
        <v>2026</v>
      </c>
      <c r="AC17" s="36"/>
    </row>
    <row r="18" spans="2:29" s="18" customFormat="1" ht="56.25" x14ac:dyDescent="0.3">
      <c r="B18" s="10">
        <v>0</v>
      </c>
      <c r="C18" s="10">
        <v>1</v>
      </c>
      <c r="D18" s="10">
        <v>1</v>
      </c>
      <c r="E18" s="10">
        <v>0</v>
      </c>
      <c r="F18" s="10">
        <v>7</v>
      </c>
      <c r="G18" s="10">
        <v>0</v>
      </c>
      <c r="H18" s="10">
        <v>0</v>
      </c>
      <c r="I18" s="10">
        <v>0</v>
      </c>
      <c r="J18" s="10">
        <v>1</v>
      </c>
      <c r="K18" s="10">
        <v>1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53" t="s">
        <v>169</v>
      </c>
      <c r="T18" s="22" t="s">
        <v>13</v>
      </c>
      <c r="U18" s="54">
        <f>U20+U22+U25+U26+U27+U28+U21</f>
        <v>1686041.9000000001</v>
      </c>
      <c r="V18" s="54">
        <f t="shared" ref="V18:Z18" si="2">V20+V22+V25+V26+V27+V28+V21</f>
        <v>1756341.9000000001</v>
      </c>
      <c r="W18" s="54">
        <f t="shared" si="2"/>
        <v>1754341.9000000001</v>
      </c>
      <c r="X18" s="54">
        <f t="shared" si="2"/>
        <v>1686041.9000000001</v>
      </c>
      <c r="Y18" s="54">
        <f t="shared" si="2"/>
        <v>1686041.9000000001</v>
      </c>
      <c r="Z18" s="54">
        <f t="shared" si="2"/>
        <v>1686041.9000000001</v>
      </c>
      <c r="AA18" s="54">
        <f>U18+V18+W18+X18+Y18+Z18</f>
        <v>10254851.4</v>
      </c>
      <c r="AB18" s="55">
        <v>2026</v>
      </c>
      <c r="AC18" s="36"/>
    </row>
    <row r="19" spans="2:29" ht="40.5" customHeight="1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45" t="s">
        <v>24</v>
      </c>
      <c r="T19" s="46" t="s">
        <v>25</v>
      </c>
      <c r="U19" s="13">
        <v>23010</v>
      </c>
      <c r="V19" s="13">
        <v>23540</v>
      </c>
      <c r="W19" s="13">
        <v>23540</v>
      </c>
      <c r="X19" s="13">
        <v>23540</v>
      </c>
      <c r="Y19" s="13">
        <v>23540</v>
      </c>
      <c r="Z19" s="13">
        <v>23540</v>
      </c>
      <c r="AA19" s="13">
        <v>23540</v>
      </c>
      <c r="AB19" s="46">
        <v>2026</v>
      </c>
      <c r="AC19" s="27"/>
    </row>
    <row r="20" spans="2:29" ht="25.5" customHeight="1" x14ac:dyDescent="0.3">
      <c r="B20" s="10">
        <v>0</v>
      </c>
      <c r="C20" s="10">
        <v>1</v>
      </c>
      <c r="D20" s="10">
        <v>1</v>
      </c>
      <c r="E20" s="10">
        <v>0</v>
      </c>
      <c r="F20" s="10">
        <v>7</v>
      </c>
      <c r="G20" s="10">
        <v>0</v>
      </c>
      <c r="H20" s="10">
        <v>1</v>
      </c>
      <c r="I20" s="10">
        <v>0</v>
      </c>
      <c r="J20" s="10">
        <v>1</v>
      </c>
      <c r="K20" s="10">
        <v>1</v>
      </c>
      <c r="L20" s="10">
        <v>0</v>
      </c>
      <c r="M20" s="10">
        <v>1</v>
      </c>
      <c r="N20" s="10">
        <v>9</v>
      </c>
      <c r="O20" s="10">
        <v>9</v>
      </c>
      <c r="P20" s="10">
        <v>9</v>
      </c>
      <c r="Q20" s="10">
        <v>9</v>
      </c>
      <c r="R20" s="10">
        <v>9</v>
      </c>
      <c r="S20" s="92" t="s">
        <v>141</v>
      </c>
      <c r="T20" s="71" t="s">
        <v>26</v>
      </c>
      <c r="U20" s="14">
        <v>614493.80000000005</v>
      </c>
      <c r="V20" s="14">
        <v>684793.8</v>
      </c>
      <c r="W20" s="14">
        <v>682793.8</v>
      </c>
      <c r="X20" s="14">
        <v>614493.80000000005</v>
      </c>
      <c r="Y20" s="14">
        <v>614493.80000000005</v>
      </c>
      <c r="Z20" s="14">
        <v>614493.80000000005</v>
      </c>
      <c r="AA20" s="14">
        <f>U20+V20+W20+X20+Y20+Z20</f>
        <v>3825562.8</v>
      </c>
      <c r="AB20" s="46">
        <v>2026</v>
      </c>
      <c r="AC20" s="35"/>
    </row>
    <row r="21" spans="2:29" ht="24" customHeight="1" x14ac:dyDescent="0.35">
      <c r="B21" s="10">
        <v>0</v>
      </c>
      <c r="C21" s="10">
        <v>1</v>
      </c>
      <c r="D21" s="10">
        <v>1</v>
      </c>
      <c r="E21" s="10">
        <v>0</v>
      </c>
      <c r="F21" s="10">
        <v>7</v>
      </c>
      <c r="G21" s="10">
        <v>0</v>
      </c>
      <c r="H21" s="10">
        <v>2</v>
      </c>
      <c r="I21" s="10">
        <v>0</v>
      </c>
      <c r="J21" s="10">
        <v>1</v>
      </c>
      <c r="K21" s="10">
        <v>1</v>
      </c>
      <c r="L21" s="10">
        <v>0</v>
      </c>
      <c r="M21" s="10">
        <v>1</v>
      </c>
      <c r="N21" s="10">
        <v>9</v>
      </c>
      <c r="O21" s="10">
        <v>9</v>
      </c>
      <c r="P21" s="10">
        <v>9</v>
      </c>
      <c r="Q21" s="10">
        <v>9</v>
      </c>
      <c r="R21" s="10">
        <v>9</v>
      </c>
      <c r="S21" s="93"/>
      <c r="T21" s="81"/>
      <c r="U21" s="14">
        <v>71557</v>
      </c>
      <c r="V21" s="14">
        <v>71557</v>
      </c>
      <c r="W21" s="14">
        <v>71557</v>
      </c>
      <c r="X21" s="14">
        <v>71557</v>
      </c>
      <c r="Y21" s="14">
        <v>71557</v>
      </c>
      <c r="Z21" s="14">
        <v>71557</v>
      </c>
      <c r="AA21" s="14">
        <f>U21+V21+W21+X21+Y21+Z21</f>
        <v>429342</v>
      </c>
      <c r="AB21" s="46">
        <v>2026</v>
      </c>
      <c r="AC21" s="25"/>
    </row>
    <row r="22" spans="2:29" ht="34.5" customHeight="1" x14ac:dyDescent="0.3">
      <c r="B22" s="10">
        <v>0</v>
      </c>
      <c r="C22" s="10">
        <v>1</v>
      </c>
      <c r="D22" s="10">
        <v>1</v>
      </c>
      <c r="E22" s="10">
        <v>1</v>
      </c>
      <c r="F22" s="10">
        <v>0</v>
      </c>
      <c r="G22" s="10">
        <v>0</v>
      </c>
      <c r="H22" s="10">
        <v>4</v>
      </c>
      <c r="I22" s="10">
        <v>0</v>
      </c>
      <c r="J22" s="10">
        <v>1</v>
      </c>
      <c r="K22" s="10">
        <v>1</v>
      </c>
      <c r="L22" s="10">
        <v>0</v>
      </c>
      <c r="M22" s="10">
        <v>1</v>
      </c>
      <c r="N22" s="10">
        <v>9</v>
      </c>
      <c r="O22" s="10">
        <v>9</v>
      </c>
      <c r="P22" s="10">
        <v>9</v>
      </c>
      <c r="Q22" s="10">
        <v>9</v>
      </c>
      <c r="R22" s="10">
        <v>9</v>
      </c>
      <c r="S22" s="94"/>
      <c r="T22" s="72"/>
      <c r="U22" s="14">
        <v>43.8</v>
      </c>
      <c r="V22" s="14">
        <v>43.8</v>
      </c>
      <c r="W22" s="14">
        <v>43.8</v>
      </c>
      <c r="X22" s="14">
        <v>43.8</v>
      </c>
      <c r="Y22" s="14">
        <v>43.8</v>
      </c>
      <c r="Z22" s="14">
        <v>43.8</v>
      </c>
      <c r="AA22" s="14">
        <f>U22+V22+W22+X22+Y22+Z22</f>
        <v>262.8</v>
      </c>
      <c r="AB22" s="46">
        <v>2026</v>
      </c>
      <c r="AC22" s="35"/>
    </row>
    <row r="23" spans="2:29" ht="56.25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45" t="s">
        <v>165</v>
      </c>
      <c r="T23" s="46" t="s">
        <v>27</v>
      </c>
      <c r="U23" s="46">
        <v>81</v>
      </c>
      <c r="V23" s="46">
        <v>81</v>
      </c>
      <c r="W23" s="46">
        <v>81</v>
      </c>
      <c r="X23" s="46">
        <v>81</v>
      </c>
      <c r="Y23" s="46">
        <v>81</v>
      </c>
      <c r="Z23" s="46">
        <v>81</v>
      </c>
      <c r="AA23" s="46">
        <v>81</v>
      </c>
      <c r="AB23" s="46">
        <v>2026</v>
      </c>
      <c r="AC23" s="26"/>
    </row>
    <row r="24" spans="2:29" ht="51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45" t="s">
        <v>142</v>
      </c>
      <c r="T24" s="46" t="s">
        <v>28</v>
      </c>
      <c r="U24" s="46">
        <v>17</v>
      </c>
      <c r="V24" s="46">
        <v>17</v>
      </c>
      <c r="W24" s="46">
        <v>17</v>
      </c>
      <c r="X24" s="46">
        <v>17</v>
      </c>
      <c r="Y24" s="46">
        <v>17</v>
      </c>
      <c r="Z24" s="46">
        <v>17</v>
      </c>
      <c r="AA24" s="46">
        <v>17</v>
      </c>
      <c r="AB24" s="46">
        <v>2026</v>
      </c>
      <c r="AC24" s="35"/>
    </row>
    <row r="25" spans="2:29" ht="21" customHeight="1" x14ac:dyDescent="0.35">
      <c r="B25" s="10">
        <v>0</v>
      </c>
      <c r="C25" s="10">
        <v>1</v>
      </c>
      <c r="D25" s="10">
        <v>1</v>
      </c>
      <c r="E25" s="10">
        <v>0</v>
      </c>
      <c r="F25" s="10">
        <v>7</v>
      </c>
      <c r="G25" s="10">
        <v>0</v>
      </c>
      <c r="H25" s="10">
        <v>1</v>
      </c>
      <c r="I25" s="10">
        <v>0</v>
      </c>
      <c r="J25" s="10">
        <v>1</v>
      </c>
      <c r="K25" s="10">
        <v>1</v>
      </c>
      <c r="L25" s="10">
        <v>0</v>
      </c>
      <c r="M25" s="10">
        <v>1</v>
      </c>
      <c r="N25" s="10">
        <v>1</v>
      </c>
      <c r="O25" s="10">
        <v>0</v>
      </c>
      <c r="P25" s="10">
        <v>7</v>
      </c>
      <c r="Q25" s="10">
        <v>4</v>
      </c>
      <c r="R25" s="10">
        <v>0</v>
      </c>
      <c r="S25" s="95" t="s">
        <v>143</v>
      </c>
      <c r="T25" s="71" t="s">
        <v>26</v>
      </c>
      <c r="U25" s="14">
        <v>893679.8</v>
      </c>
      <c r="V25" s="14">
        <v>893679.8</v>
      </c>
      <c r="W25" s="14">
        <v>893679.8</v>
      </c>
      <c r="X25" s="14">
        <v>893679.8</v>
      </c>
      <c r="Y25" s="14">
        <v>893679.8</v>
      </c>
      <c r="Z25" s="14">
        <v>893679.8</v>
      </c>
      <c r="AA25" s="14">
        <f>U25+V25+W25+X25+Y25+Z25</f>
        <v>5362078.8</v>
      </c>
      <c r="AB25" s="46">
        <v>2026</v>
      </c>
      <c r="AC25" s="25"/>
    </row>
    <row r="26" spans="2:29" ht="24.75" customHeight="1" x14ac:dyDescent="0.35">
      <c r="B26" s="10">
        <v>0</v>
      </c>
      <c r="C26" s="10">
        <v>1</v>
      </c>
      <c r="D26" s="10">
        <v>1</v>
      </c>
      <c r="E26" s="10">
        <v>0</v>
      </c>
      <c r="F26" s="10">
        <v>7</v>
      </c>
      <c r="G26" s="10">
        <v>0</v>
      </c>
      <c r="H26" s="10">
        <v>2</v>
      </c>
      <c r="I26" s="10">
        <v>0</v>
      </c>
      <c r="J26" s="10">
        <v>1</v>
      </c>
      <c r="K26" s="10">
        <v>1</v>
      </c>
      <c r="L26" s="10">
        <v>0</v>
      </c>
      <c r="M26" s="10">
        <v>1</v>
      </c>
      <c r="N26" s="10">
        <v>1</v>
      </c>
      <c r="O26" s="10">
        <v>0</v>
      </c>
      <c r="P26" s="10">
        <v>7</v>
      </c>
      <c r="Q26" s="10">
        <v>5</v>
      </c>
      <c r="R26" s="10">
        <v>0</v>
      </c>
      <c r="S26" s="96"/>
      <c r="T26" s="81"/>
      <c r="U26" s="14">
        <v>106205.3</v>
      </c>
      <c r="V26" s="14">
        <v>106205.3</v>
      </c>
      <c r="W26" s="14">
        <v>106205.3</v>
      </c>
      <c r="X26" s="14">
        <v>106205.3</v>
      </c>
      <c r="Y26" s="14">
        <v>106205.3</v>
      </c>
      <c r="Z26" s="14">
        <v>106205.3</v>
      </c>
      <c r="AA26" s="14">
        <f>U26+V26+W26+X26+Y26+Z26</f>
        <v>637231.80000000005</v>
      </c>
      <c r="AB26" s="46">
        <v>2026</v>
      </c>
      <c r="AC26" s="25"/>
    </row>
    <row r="27" spans="2:29" ht="25.5" customHeight="1" x14ac:dyDescent="0.35">
      <c r="B27" s="10">
        <v>0</v>
      </c>
      <c r="C27" s="10">
        <v>1</v>
      </c>
      <c r="D27" s="10">
        <v>1</v>
      </c>
      <c r="E27" s="10">
        <v>1</v>
      </c>
      <c r="F27" s="10">
        <v>0</v>
      </c>
      <c r="G27" s="10">
        <v>0</v>
      </c>
      <c r="H27" s="10">
        <v>4</v>
      </c>
      <c r="I27" s="10">
        <v>0</v>
      </c>
      <c r="J27" s="10">
        <v>1</v>
      </c>
      <c r="K27" s="10">
        <v>1</v>
      </c>
      <c r="L27" s="10">
        <v>0</v>
      </c>
      <c r="M27" s="10">
        <v>1</v>
      </c>
      <c r="N27" s="10">
        <v>1</v>
      </c>
      <c r="O27" s="10">
        <v>0</v>
      </c>
      <c r="P27" s="10">
        <v>7</v>
      </c>
      <c r="Q27" s="10">
        <v>4</v>
      </c>
      <c r="R27" s="10">
        <v>0</v>
      </c>
      <c r="S27" s="96"/>
      <c r="T27" s="81"/>
      <c r="U27" s="14">
        <v>58.9</v>
      </c>
      <c r="V27" s="14">
        <v>58.9</v>
      </c>
      <c r="W27" s="14">
        <v>58.9</v>
      </c>
      <c r="X27" s="14">
        <v>58.9</v>
      </c>
      <c r="Y27" s="14">
        <v>58.9</v>
      </c>
      <c r="Z27" s="14">
        <v>58.9</v>
      </c>
      <c r="AA27" s="14">
        <f>U27+V27+W27+X27+Y27+Z27</f>
        <v>353.4</v>
      </c>
      <c r="AB27" s="46">
        <v>2026</v>
      </c>
      <c r="AC27" s="25"/>
    </row>
    <row r="28" spans="2:29" ht="19.5" customHeight="1" x14ac:dyDescent="0.35">
      <c r="B28" s="10">
        <v>0</v>
      </c>
      <c r="C28" s="10">
        <v>1</v>
      </c>
      <c r="D28" s="10">
        <v>1</v>
      </c>
      <c r="E28" s="10">
        <v>1</v>
      </c>
      <c r="F28" s="10">
        <v>0</v>
      </c>
      <c r="G28" s="10">
        <v>0</v>
      </c>
      <c r="H28" s="10">
        <v>4</v>
      </c>
      <c r="I28" s="10">
        <v>0</v>
      </c>
      <c r="J28" s="10">
        <v>1</v>
      </c>
      <c r="K28" s="10">
        <v>1</v>
      </c>
      <c r="L28" s="10">
        <v>0</v>
      </c>
      <c r="M28" s="10">
        <v>1</v>
      </c>
      <c r="N28" s="10">
        <v>1</v>
      </c>
      <c r="O28" s="10">
        <v>0</v>
      </c>
      <c r="P28" s="10">
        <v>7</v>
      </c>
      <c r="Q28" s="10">
        <v>5</v>
      </c>
      <c r="R28" s="10">
        <v>0</v>
      </c>
      <c r="S28" s="97"/>
      <c r="T28" s="72"/>
      <c r="U28" s="14">
        <v>3.3</v>
      </c>
      <c r="V28" s="14">
        <v>3.3</v>
      </c>
      <c r="W28" s="14">
        <v>3.3</v>
      </c>
      <c r="X28" s="14">
        <v>3.3</v>
      </c>
      <c r="Y28" s="14">
        <v>3.3</v>
      </c>
      <c r="Z28" s="14">
        <v>3.3</v>
      </c>
      <c r="AA28" s="14">
        <f>U28+V28+W28+X28+Y28+Z28</f>
        <v>19.8</v>
      </c>
      <c r="AB28" s="46">
        <v>2026</v>
      </c>
      <c r="AC28" s="25"/>
    </row>
    <row r="29" spans="2:29" ht="37.5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44" t="s">
        <v>144</v>
      </c>
      <c r="T29" s="46" t="s">
        <v>28</v>
      </c>
      <c r="U29" s="46">
        <v>81</v>
      </c>
      <c r="V29" s="46">
        <v>81</v>
      </c>
      <c r="W29" s="46">
        <v>81</v>
      </c>
      <c r="X29" s="46">
        <v>81</v>
      </c>
      <c r="Y29" s="46">
        <v>81</v>
      </c>
      <c r="Z29" s="46">
        <v>81</v>
      </c>
      <c r="AA29" s="46">
        <v>81</v>
      </c>
      <c r="AB29" s="46">
        <v>2026</v>
      </c>
      <c r="AC29" s="35"/>
    </row>
    <row r="30" spans="2:29" ht="39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45" t="s">
        <v>29</v>
      </c>
      <c r="T30" s="46" t="s">
        <v>28</v>
      </c>
      <c r="U30" s="46">
        <v>17</v>
      </c>
      <c r="V30" s="46">
        <v>17</v>
      </c>
      <c r="W30" s="46">
        <v>17</v>
      </c>
      <c r="X30" s="46">
        <v>17</v>
      </c>
      <c r="Y30" s="46">
        <v>17</v>
      </c>
      <c r="Z30" s="46">
        <v>17</v>
      </c>
      <c r="AA30" s="46">
        <v>17</v>
      </c>
      <c r="AB30" s="46">
        <v>2026</v>
      </c>
      <c r="AC30" s="35"/>
    </row>
    <row r="31" spans="2:29" ht="57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44" t="s">
        <v>145</v>
      </c>
      <c r="T31" s="46" t="s">
        <v>30</v>
      </c>
      <c r="U31" s="46">
        <v>1</v>
      </c>
      <c r="V31" s="46">
        <v>1</v>
      </c>
      <c r="W31" s="46">
        <v>1</v>
      </c>
      <c r="X31" s="46">
        <v>1</v>
      </c>
      <c r="Y31" s="46">
        <v>1</v>
      </c>
      <c r="Z31" s="46">
        <v>1</v>
      </c>
      <c r="AA31" s="46">
        <v>1</v>
      </c>
      <c r="AB31" s="46">
        <v>2026</v>
      </c>
      <c r="AC31" s="35"/>
    </row>
    <row r="32" spans="2:29" ht="56.25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45" t="s">
        <v>31</v>
      </c>
      <c r="T32" s="46" t="s">
        <v>28</v>
      </c>
      <c r="U32" s="46">
        <v>81</v>
      </c>
      <c r="V32" s="46">
        <v>81</v>
      </c>
      <c r="W32" s="46">
        <v>81</v>
      </c>
      <c r="X32" s="46">
        <v>81</v>
      </c>
      <c r="Y32" s="46">
        <v>81</v>
      </c>
      <c r="Z32" s="46">
        <v>81</v>
      </c>
      <c r="AA32" s="46">
        <v>81</v>
      </c>
      <c r="AB32" s="46">
        <v>2026</v>
      </c>
      <c r="AC32" s="35"/>
    </row>
    <row r="33" spans="2:35" s="18" customFormat="1" ht="45" customHeight="1" x14ac:dyDescent="0.3">
      <c r="B33" s="10">
        <v>0</v>
      </c>
      <c r="C33" s="10">
        <v>1</v>
      </c>
      <c r="D33" s="10">
        <v>1</v>
      </c>
      <c r="E33" s="10">
        <v>0</v>
      </c>
      <c r="F33" s="10">
        <v>7</v>
      </c>
      <c r="G33" s="10">
        <v>0</v>
      </c>
      <c r="H33" s="10">
        <v>1</v>
      </c>
      <c r="I33" s="10">
        <v>0</v>
      </c>
      <c r="J33" s="10">
        <v>1</v>
      </c>
      <c r="K33" s="10">
        <v>1</v>
      </c>
      <c r="L33" s="10">
        <v>0</v>
      </c>
      <c r="M33" s="10">
        <v>2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51" t="s">
        <v>149</v>
      </c>
      <c r="T33" s="46" t="s">
        <v>13</v>
      </c>
      <c r="U33" s="9">
        <f>U35+U39+U41+U37+U36</f>
        <v>23124.7</v>
      </c>
      <c r="V33" s="9">
        <f t="shared" ref="V33:AA33" si="3">V35+V39+V41+V37+V36</f>
        <v>65810</v>
      </c>
      <c r="W33" s="9">
        <f t="shared" si="3"/>
        <v>51706.3</v>
      </c>
      <c r="X33" s="9">
        <f t="shared" si="3"/>
        <v>9565.1</v>
      </c>
      <c r="Y33" s="9">
        <f t="shared" si="3"/>
        <v>9565.1</v>
      </c>
      <c r="Z33" s="9">
        <f t="shared" si="3"/>
        <v>9565.1</v>
      </c>
      <c r="AA33" s="9">
        <f t="shared" si="3"/>
        <v>169336.3</v>
      </c>
      <c r="AB33" s="52">
        <v>2026</v>
      </c>
      <c r="AC33" s="36"/>
    </row>
    <row r="34" spans="2:35" ht="37.5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45" t="s">
        <v>32</v>
      </c>
      <c r="T34" s="46" t="s">
        <v>28</v>
      </c>
      <c r="U34" s="46">
        <v>6</v>
      </c>
      <c r="V34" s="46">
        <v>6</v>
      </c>
      <c r="W34" s="46">
        <v>6</v>
      </c>
      <c r="X34" s="46">
        <v>6</v>
      </c>
      <c r="Y34" s="46">
        <v>6</v>
      </c>
      <c r="Z34" s="46">
        <v>6</v>
      </c>
      <c r="AA34" s="46">
        <f>SUM(U34:Z34)</f>
        <v>36</v>
      </c>
      <c r="AB34" s="46">
        <v>2026</v>
      </c>
      <c r="AC34" s="35"/>
    </row>
    <row r="35" spans="2:35" ht="21.75" customHeight="1" x14ac:dyDescent="0.3">
      <c r="B35" s="10">
        <v>0</v>
      </c>
      <c r="C35" s="10">
        <v>1</v>
      </c>
      <c r="D35" s="10">
        <v>1</v>
      </c>
      <c r="E35" s="10">
        <v>0</v>
      </c>
      <c r="F35" s="10">
        <v>7</v>
      </c>
      <c r="G35" s="10">
        <v>0</v>
      </c>
      <c r="H35" s="10">
        <v>1</v>
      </c>
      <c r="I35" s="10">
        <v>0</v>
      </c>
      <c r="J35" s="10">
        <v>1</v>
      </c>
      <c r="K35" s="10">
        <v>1</v>
      </c>
      <c r="L35" s="10">
        <v>0</v>
      </c>
      <c r="M35" s="10">
        <v>2</v>
      </c>
      <c r="N35" s="10">
        <v>9</v>
      </c>
      <c r="O35" s="10">
        <v>9</v>
      </c>
      <c r="P35" s="10">
        <v>9</v>
      </c>
      <c r="Q35" s="10">
        <v>9</v>
      </c>
      <c r="R35" s="10">
        <v>9</v>
      </c>
      <c r="S35" s="74" t="s">
        <v>146</v>
      </c>
      <c r="T35" s="71" t="s">
        <v>13</v>
      </c>
      <c r="U35" s="14">
        <v>5867</v>
      </c>
      <c r="V35" s="14">
        <v>32195.7</v>
      </c>
      <c r="W35" s="14">
        <v>28579</v>
      </c>
      <c r="X35" s="14">
        <v>5867</v>
      </c>
      <c r="Y35" s="14">
        <v>5867</v>
      </c>
      <c r="Z35" s="14">
        <v>5867</v>
      </c>
      <c r="AA35" s="14">
        <f t="shared" ref="AA35:AA41" si="4">U35+V35+W35+X35+Y35+Z35</f>
        <v>84242.7</v>
      </c>
      <c r="AB35" s="46">
        <v>2026</v>
      </c>
      <c r="AC35" s="26"/>
    </row>
    <row r="36" spans="2:35" ht="24" customHeight="1" x14ac:dyDescent="0.3">
      <c r="B36" s="10">
        <v>0</v>
      </c>
      <c r="C36" s="10">
        <v>1</v>
      </c>
      <c r="D36" s="10">
        <v>1</v>
      </c>
      <c r="E36" s="10">
        <v>0</v>
      </c>
      <c r="F36" s="10">
        <v>7</v>
      </c>
      <c r="G36" s="10">
        <v>0</v>
      </c>
      <c r="H36" s="10">
        <v>1</v>
      </c>
      <c r="I36" s="10">
        <v>0</v>
      </c>
      <c r="J36" s="10">
        <v>1</v>
      </c>
      <c r="K36" s="10">
        <v>1</v>
      </c>
      <c r="L36" s="10">
        <v>0</v>
      </c>
      <c r="M36" s="10">
        <v>2</v>
      </c>
      <c r="N36" s="10" t="s">
        <v>39</v>
      </c>
      <c r="O36" s="10">
        <v>1</v>
      </c>
      <c r="P36" s="10">
        <v>0</v>
      </c>
      <c r="Q36" s="10">
        <v>4</v>
      </c>
      <c r="R36" s="10">
        <v>0</v>
      </c>
      <c r="S36" s="75"/>
      <c r="T36" s="72"/>
      <c r="U36" s="14">
        <v>2712</v>
      </c>
      <c r="V36" s="14">
        <v>11383.3</v>
      </c>
      <c r="W36" s="14">
        <v>10000</v>
      </c>
      <c r="X36" s="14">
        <v>0</v>
      </c>
      <c r="Y36" s="14">
        <v>0</v>
      </c>
      <c r="Z36" s="14">
        <v>0</v>
      </c>
      <c r="AA36" s="14">
        <f t="shared" si="4"/>
        <v>24095.3</v>
      </c>
      <c r="AB36" s="46">
        <v>2022</v>
      </c>
      <c r="AC36" s="35"/>
    </row>
    <row r="37" spans="2:35" ht="22.5" customHeight="1" x14ac:dyDescent="0.3">
      <c r="B37" s="10">
        <v>0</v>
      </c>
      <c r="C37" s="10">
        <v>1</v>
      </c>
      <c r="D37" s="10">
        <v>1</v>
      </c>
      <c r="E37" s="10">
        <v>0</v>
      </c>
      <c r="F37" s="10">
        <v>7</v>
      </c>
      <c r="G37" s="10">
        <v>0</v>
      </c>
      <c r="H37" s="10">
        <v>1</v>
      </c>
      <c r="I37" s="10">
        <v>0</v>
      </c>
      <c r="J37" s="10">
        <v>1</v>
      </c>
      <c r="K37" s="10">
        <v>1</v>
      </c>
      <c r="L37" s="10">
        <v>0</v>
      </c>
      <c r="M37" s="10">
        <v>2</v>
      </c>
      <c r="N37" s="10">
        <v>1</v>
      </c>
      <c r="O37" s="10">
        <v>1</v>
      </c>
      <c r="P37" s="10">
        <v>0</v>
      </c>
      <c r="Q37" s="10">
        <v>4</v>
      </c>
      <c r="R37" s="10">
        <v>0</v>
      </c>
      <c r="S37" s="75"/>
      <c r="T37" s="72"/>
      <c r="U37" s="15">
        <v>10847.6</v>
      </c>
      <c r="V37" s="15">
        <v>5532.9</v>
      </c>
      <c r="W37" s="14">
        <v>0</v>
      </c>
      <c r="X37" s="14">
        <v>0</v>
      </c>
      <c r="Y37" s="14">
        <v>0</v>
      </c>
      <c r="Z37" s="14">
        <v>0</v>
      </c>
      <c r="AA37" s="14">
        <f t="shared" si="4"/>
        <v>16380.5</v>
      </c>
      <c r="AB37" s="46">
        <v>2026</v>
      </c>
      <c r="AC37" s="35"/>
    </row>
    <row r="38" spans="2:35" ht="60.7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45" t="s">
        <v>167</v>
      </c>
      <c r="T38" s="46" t="s">
        <v>28</v>
      </c>
      <c r="U38" s="46">
        <v>6</v>
      </c>
      <c r="V38" s="46">
        <v>6</v>
      </c>
      <c r="W38" s="46">
        <v>6</v>
      </c>
      <c r="X38" s="46">
        <v>6</v>
      </c>
      <c r="Y38" s="46">
        <v>6</v>
      </c>
      <c r="Z38" s="46">
        <v>6</v>
      </c>
      <c r="AA38" s="13">
        <f t="shared" si="4"/>
        <v>36</v>
      </c>
      <c r="AB38" s="46">
        <v>2026</v>
      </c>
      <c r="AC38" s="26"/>
    </row>
    <row r="39" spans="2:35" ht="58.5" customHeight="1" x14ac:dyDescent="0.3">
      <c r="B39" s="10">
        <v>0</v>
      </c>
      <c r="C39" s="10">
        <v>1</v>
      </c>
      <c r="D39" s="10">
        <v>1</v>
      </c>
      <c r="E39" s="10">
        <v>0</v>
      </c>
      <c r="F39" s="10">
        <v>7</v>
      </c>
      <c r="G39" s="10">
        <v>0</v>
      </c>
      <c r="H39" s="10">
        <v>1</v>
      </c>
      <c r="I39" s="10">
        <v>0</v>
      </c>
      <c r="J39" s="10">
        <v>1</v>
      </c>
      <c r="K39" s="10">
        <v>1</v>
      </c>
      <c r="L39" s="10">
        <v>0</v>
      </c>
      <c r="M39" s="10">
        <v>2</v>
      </c>
      <c r="N39" s="10">
        <v>9</v>
      </c>
      <c r="O39" s="10">
        <v>9</v>
      </c>
      <c r="P39" s="10">
        <v>9</v>
      </c>
      <c r="Q39" s="10">
        <v>9</v>
      </c>
      <c r="R39" s="10">
        <v>9</v>
      </c>
      <c r="S39" s="45" t="s">
        <v>147</v>
      </c>
      <c r="T39" s="46" t="s">
        <v>13</v>
      </c>
      <c r="U39" s="14">
        <v>1711.6</v>
      </c>
      <c r="V39" s="14">
        <v>9711.6</v>
      </c>
      <c r="W39" s="14">
        <v>8140.8</v>
      </c>
      <c r="X39" s="14">
        <v>1711.6</v>
      </c>
      <c r="Y39" s="14">
        <v>1711.6</v>
      </c>
      <c r="Z39" s="14">
        <v>1711.6</v>
      </c>
      <c r="AA39" s="14">
        <f t="shared" si="4"/>
        <v>24698.799999999996</v>
      </c>
      <c r="AB39" s="46">
        <v>2026</v>
      </c>
      <c r="AC39" s="35"/>
    </row>
    <row r="40" spans="2:35" ht="57" customHeight="1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45" t="s">
        <v>138</v>
      </c>
      <c r="T40" s="46" t="s">
        <v>28</v>
      </c>
      <c r="U40" s="46">
        <v>2</v>
      </c>
      <c r="V40" s="46">
        <v>2</v>
      </c>
      <c r="W40" s="46">
        <v>2</v>
      </c>
      <c r="X40" s="46">
        <v>2</v>
      </c>
      <c r="Y40" s="46">
        <v>2</v>
      </c>
      <c r="Z40" s="46">
        <v>2</v>
      </c>
      <c r="AA40" s="13">
        <f t="shared" si="4"/>
        <v>12</v>
      </c>
      <c r="AB40" s="46">
        <v>2026</v>
      </c>
      <c r="AC40" s="26"/>
      <c r="AD40" s="66"/>
      <c r="AE40" s="66"/>
      <c r="AF40" s="66"/>
      <c r="AG40" s="66"/>
      <c r="AH40" s="66"/>
      <c r="AI40" s="66"/>
    </row>
    <row r="41" spans="2:35" ht="60.75" customHeight="1" x14ac:dyDescent="0.35">
      <c r="B41" s="10">
        <v>0</v>
      </c>
      <c r="C41" s="10">
        <v>1</v>
      </c>
      <c r="D41" s="10">
        <v>1</v>
      </c>
      <c r="E41" s="10">
        <v>0</v>
      </c>
      <c r="F41" s="10">
        <v>7</v>
      </c>
      <c r="G41" s="10">
        <v>0</v>
      </c>
      <c r="H41" s="10">
        <v>1</v>
      </c>
      <c r="I41" s="10">
        <v>0</v>
      </c>
      <c r="J41" s="10">
        <v>1</v>
      </c>
      <c r="K41" s="10">
        <v>1</v>
      </c>
      <c r="L41" s="10">
        <v>0</v>
      </c>
      <c r="M41" s="10">
        <v>2</v>
      </c>
      <c r="N41" s="10">
        <v>9</v>
      </c>
      <c r="O41" s="10">
        <v>9</v>
      </c>
      <c r="P41" s="10">
        <v>9</v>
      </c>
      <c r="Q41" s="10">
        <v>9</v>
      </c>
      <c r="R41" s="10">
        <v>9</v>
      </c>
      <c r="S41" s="45" t="s">
        <v>148</v>
      </c>
      <c r="T41" s="46" t="s">
        <v>33</v>
      </c>
      <c r="U41" s="14">
        <v>1986.5</v>
      </c>
      <c r="V41" s="14">
        <v>6986.5</v>
      </c>
      <c r="W41" s="14">
        <v>4986.5</v>
      </c>
      <c r="X41" s="14">
        <v>1986.5</v>
      </c>
      <c r="Y41" s="14">
        <v>1986.5</v>
      </c>
      <c r="Z41" s="14">
        <v>1986.5</v>
      </c>
      <c r="AA41" s="14">
        <f t="shared" si="4"/>
        <v>19919</v>
      </c>
      <c r="AB41" s="46">
        <v>2026</v>
      </c>
      <c r="AC41" s="25"/>
    </row>
    <row r="42" spans="2:35" ht="46.5" customHeight="1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45" t="s">
        <v>34</v>
      </c>
      <c r="T42" s="46" t="s">
        <v>28</v>
      </c>
      <c r="U42" s="46">
        <v>1</v>
      </c>
      <c r="V42" s="46">
        <v>1</v>
      </c>
      <c r="W42" s="46">
        <v>1</v>
      </c>
      <c r="X42" s="46">
        <v>1</v>
      </c>
      <c r="Y42" s="46">
        <v>1</v>
      </c>
      <c r="Z42" s="46">
        <v>1</v>
      </c>
      <c r="AA42" s="46">
        <v>6</v>
      </c>
      <c r="AB42" s="46">
        <v>2026</v>
      </c>
      <c r="AC42" s="26"/>
    </row>
    <row r="43" spans="2:35" s="18" customFormat="1" ht="96.75" customHeight="1" x14ac:dyDescent="0.3">
      <c r="B43" s="10">
        <v>0</v>
      </c>
      <c r="C43" s="10">
        <v>1</v>
      </c>
      <c r="D43" s="10">
        <v>1</v>
      </c>
      <c r="E43" s="10">
        <v>1</v>
      </c>
      <c r="F43" s="10">
        <v>0</v>
      </c>
      <c r="G43" s="10">
        <v>0</v>
      </c>
      <c r="H43" s="10">
        <v>4</v>
      </c>
      <c r="I43" s="10">
        <v>0</v>
      </c>
      <c r="J43" s="10">
        <v>1</v>
      </c>
      <c r="K43" s="10">
        <v>1</v>
      </c>
      <c r="L43" s="10">
        <v>0</v>
      </c>
      <c r="M43" s="10">
        <v>3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51" t="s">
        <v>150</v>
      </c>
      <c r="T43" s="46" t="s">
        <v>13</v>
      </c>
      <c r="U43" s="9">
        <f t="shared" ref="U43:Z43" si="5">U46+U47</f>
        <v>125193.7</v>
      </c>
      <c r="V43" s="9">
        <f t="shared" si="5"/>
        <v>126193.7</v>
      </c>
      <c r="W43" s="9">
        <f t="shared" si="5"/>
        <v>126193.7</v>
      </c>
      <c r="X43" s="9">
        <f t="shared" si="5"/>
        <v>125193.7</v>
      </c>
      <c r="Y43" s="9">
        <f t="shared" si="5"/>
        <v>125193.7</v>
      </c>
      <c r="Z43" s="9">
        <f t="shared" si="5"/>
        <v>125193.7</v>
      </c>
      <c r="AA43" s="9">
        <f>U43+V43+W43+X43+Y43+Z43</f>
        <v>753162.2</v>
      </c>
      <c r="AB43" s="52">
        <v>2026</v>
      </c>
      <c r="AC43" s="36"/>
    </row>
    <row r="44" spans="2:35" s="18" customFormat="1" ht="56.25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44" t="s">
        <v>151</v>
      </c>
      <c r="T44" s="46" t="s">
        <v>28</v>
      </c>
      <c r="U44" s="46">
        <v>81</v>
      </c>
      <c r="V44" s="46">
        <v>81</v>
      </c>
      <c r="W44" s="46">
        <v>81</v>
      </c>
      <c r="X44" s="46">
        <v>81</v>
      </c>
      <c r="Y44" s="46">
        <v>81</v>
      </c>
      <c r="Z44" s="46">
        <v>81</v>
      </c>
      <c r="AA44" s="46">
        <v>81</v>
      </c>
      <c r="AB44" s="46" t="s">
        <v>35</v>
      </c>
      <c r="AC44" s="36"/>
    </row>
    <row r="45" spans="2:35" ht="56.25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45" t="s">
        <v>152</v>
      </c>
      <c r="T45" s="46" t="s">
        <v>28</v>
      </c>
      <c r="U45" s="46">
        <v>17</v>
      </c>
      <c r="V45" s="46">
        <v>17</v>
      </c>
      <c r="W45" s="46">
        <v>17</v>
      </c>
      <c r="X45" s="46">
        <v>17</v>
      </c>
      <c r="Y45" s="46">
        <v>17</v>
      </c>
      <c r="Z45" s="46">
        <v>17</v>
      </c>
      <c r="AA45" s="46">
        <v>17</v>
      </c>
      <c r="AB45" s="46" t="s">
        <v>35</v>
      </c>
      <c r="AC45" s="35"/>
    </row>
    <row r="46" spans="2:35" ht="44.25" customHeight="1" x14ac:dyDescent="0.3">
      <c r="B46" s="10">
        <v>0</v>
      </c>
      <c r="C46" s="10">
        <v>1</v>
      </c>
      <c r="D46" s="10">
        <v>1</v>
      </c>
      <c r="E46" s="10">
        <v>1</v>
      </c>
      <c r="F46" s="10">
        <v>0</v>
      </c>
      <c r="G46" s="10">
        <v>0</v>
      </c>
      <c r="H46" s="10">
        <v>4</v>
      </c>
      <c r="I46" s="10">
        <v>0</v>
      </c>
      <c r="J46" s="10">
        <v>1</v>
      </c>
      <c r="K46" s="10">
        <v>1</v>
      </c>
      <c r="L46" s="10">
        <v>0</v>
      </c>
      <c r="M46" s="10">
        <v>3</v>
      </c>
      <c r="N46" s="10">
        <v>1</v>
      </c>
      <c r="O46" s="10">
        <v>0</v>
      </c>
      <c r="P46" s="10">
        <v>5</v>
      </c>
      <c r="Q46" s="10">
        <v>0</v>
      </c>
      <c r="R46" s="10">
        <v>0</v>
      </c>
      <c r="S46" s="69" t="s">
        <v>153</v>
      </c>
      <c r="T46" s="71" t="s">
        <v>13</v>
      </c>
      <c r="U46" s="14">
        <v>116006.5</v>
      </c>
      <c r="V46" s="14">
        <v>116006.5</v>
      </c>
      <c r="W46" s="14">
        <v>116006.5</v>
      </c>
      <c r="X46" s="14">
        <v>116006.5</v>
      </c>
      <c r="Y46" s="14">
        <v>116006.5</v>
      </c>
      <c r="Z46" s="14">
        <v>116006.5</v>
      </c>
      <c r="AA46" s="14">
        <f>U46+V46+W46+X46+Y46+Z46</f>
        <v>696039</v>
      </c>
      <c r="AB46" s="46" t="s">
        <v>35</v>
      </c>
      <c r="AC46" s="27"/>
    </row>
    <row r="47" spans="2:35" ht="54.75" customHeight="1" x14ac:dyDescent="0.3">
      <c r="B47" s="10">
        <v>0</v>
      </c>
      <c r="C47" s="10">
        <v>1</v>
      </c>
      <c r="D47" s="10">
        <v>1</v>
      </c>
      <c r="E47" s="10">
        <v>1</v>
      </c>
      <c r="F47" s="10">
        <v>0</v>
      </c>
      <c r="G47" s="10">
        <v>0</v>
      </c>
      <c r="H47" s="10">
        <v>4</v>
      </c>
      <c r="I47" s="10">
        <v>0</v>
      </c>
      <c r="J47" s="10">
        <v>1</v>
      </c>
      <c r="K47" s="10">
        <v>1</v>
      </c>
      <c r="L47" s="10">
        <v>0</v>
      </c>
      <c r="M47" s="10">
        <v>3</v>
      </c>
      <c r="N47" s="10">
        <v>9</v>
      </c>
      <c r="O47" s="10">
        <v>9</v>
      </c>
      <c r="P47" s="10">
        <v>9</v>
      </c>
      <c r="Q47" s="10">
        <v>9</v>
      </c>
      <c r="R47" s="10">
        <v>9</v>
      </c>
      <c r="S47" s="70"/>
      <c r="T47" s="72"/>
      <c r="U47" s="14">
        <v>9187.2000000000007</v>
      </c>
      <c r="V47" s="14">
        <v>10187.200000000001</v>
      </c>
      <c r="W47" s="14">
        <v>10187.200000000001</v>
      </c>
      <c r="X47" s="14">
        <v>9187.2000000000007</v>
      </c>
      <c r="Y47" s="14">
        <v>9187.2000000000007</v>
      </c>
      <c r="Z47" s="14">
        <v>9187.2000000000007</v>
      </c>
      <c r="AA47" s="14">
        <f>U47+V47+W47+X47+Y47+Z47</f>
        <v>57123.199999999997</v>
      </c>
      <c r="AB47" s="46">
        <v>2026</v>
      </c>
      <c r="AC47" s="27"/>
    </row>
    <row r="48" spans="2:35" ht="56.25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44" t="s">
        <v>151</v>
      </c>
      <c r="T48" s="46" t="s">
        <v>28</v>
      </c>
      <c r="U48" s="46">
        <v>81</v>
      </c>
      <c r="V48" s="46">
        <v>81</v>
      </c>
      <c r="W48" s="46">
        <v>81</v>
      </c>
      <c r="X48" s="46">
        <v>81</v>
      </c>
      <c r="Y48" s="46">
        <v>81</v>
      </c>
      <c r="Z48" s="46">
        <v>81</v>
      </c>
      <c r="AA48" s="46">
        <v>81</v>
      </c>
      <c r="AB48" s="46" t="s">
        <v>35</v>
      </c>
      <c r="AC48" s="36"/>
    </row>
    <row r="49" spans="2:29" ht="56.25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45" t="s">
        <v>154</v>
      </c>
      <c r="T49" s="46" t="s">
        <v>28</v>
      </c>
      <c r="U49" s="46">
        <v>17</v>
      </c>
      <c r="V49" s="46">
        <v>17</v>
      </c>
      <c r="W49" s="46">
        <v>17</v>
      </c>
      <c r="X49" s="46">
        <v>17</v>
      </c>
      <c r="Y49" s="46">
        <v>17</v>
      </c>
      <c r="Z49" s="46">
        <v>17</v>
      </c>
      <c r="AA49" s="46">
        <v>17</v>
      </c>
      <c r="AB49" s="46" t="s">
        <v>35</v>
      </c>
      <c r="AC49" s="35"/>
    </row>
    <row r="50" spans="2:29" ht="105" customHeight="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45" t="s">
        <v>155</v>
      </c>
      <c r="T50" s="46" t="s">
        <v>30</v>
      </c>
      <c r="U50" s="46">
        <v>1</v>
      </c>
      <c r="V50" s="46">
        <v>1</v>
      </c>
      <c r="W50" s="46">
        <v>1</v>
      </c>
      <c r="X50" s="46">
        <v>1</v>
      </c>
      <c r="Y50" s="46">
        <v>1</v>
      </c>
      <c r="Z50" s="46">
        <v>1</v>
      </c>
      <c r="AA50" s="46">
        <v>1</v>
      </c>
      <c r="AB50" s="46">
        <v>2026</v>
      </c>
      <c r="AC50" s="35"/>
    </row>
    <row r="51" spans="2:29" ht="75.75" customHeight="1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44" t="s">
        <v>168</v>
      </c>
      <c r="T51" s="46" t="s">
        <v>28</v>
      </c>
      <c r="U51" s="13">
        <v>1176</v>
      </c>
      <c r="V51" s="13">
        <v>1176</v>
      </c>
      <c r="W51" s="13">
        <v>1176</v>
      </c>
      <c r="X51" s="13">
        <v>1176</v>
      </c>
      <c r="Y51" s="13">
        <v>1176</v>
      </c>
      <c r="Z51" s="13">
        <v>1176</v>
      </c>
      <c r="AA51" s="13">
        <f>U51+V51+W51+X51+Y51+Z51</f>
        <v>7056</v>
      </c>
      <c r="AB51" s="46">
        <v>2026</v>
      </c>
      <c r="AC51" s="35"/>
    </row>
    <row r="52" spans="2:29" s="18" customFormat="1" ht="90" customHeight="1" x14ac:dyDescent="0.3">
      <c r="B52" s="10">
        <v>0</v>
      </c>
      <c r="C52" s="10">
        <v>4</v>
      </c>
      <c r="D52" s="10">
        <v>3</v>
      </c>
      <c r="E52" s="10">
        <v>0</v>
      </c>
      <c r="F52" s="10">
        <v>7</v>
      </c>
      <c r="G52" s="10">
        <v>0</v>
      </c>
      <c r="H52" s="10">
        <v>1</v>
      </c>
      <c r="I52" s="10">
        <v>0</v>
      </c>
      <c r="J52" s="10">
        <v>1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53" t="s">
        <v>170</v>
      </c>
      <c r="T52" s="46" t="s">
        <v>13</v>
      </c>
      <c r="U52" s="9">
        <f>U54+U55+U56+U57+U59+U60+U61+U62+U64</f>
        <v>508699.8</v>
      </c>
      <c r="V52" s="9">
        <f t="shared" ref="V52:AA52" si="6">V54+V55+V56+V57+V59+V60+V61+V62+V64</f>
        <v>0</v>
      </c>
      <c r="W52" s="9">
        <f t="shared" si="6"/>
        <v>0</v>
      </c>
      <c r="X52" s="9">
        <f t="shared" si="6"/>
        <v>0</v>
      </c>
      <c r="Y52" s="9">
        <f t="shared" si="6"/>
        <v>0</v>
      </c>
      <c r="Z52" s="9">
        <f t="shared" si="6"/>
        <v>0</v>
      </c>
      <c r="AA52" s="9">
        <f t="shared" si="6"/>
        <v>508699.8</v>
      </c>
      <c r="AB52" s="52">
        <v>2026</v>
      </c>
      <c r="AC52" s="36"/>
    </row>
    <row r="53" spans="2:29" ht="52.5" customHeigh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45" t="s">
        <v>156</v>
      </c>
      <c r="T53" s="46" t="s">
        <v>36</v>
      </c>
      <c r="U53" s="13">
        <f>U58+U63+U65</f>
        <v>530</v>
      </c>
      <c r="V53" s="46">
        <v>0</v>
      </c>
      <c r="W53" s="46">
        <v>0</v>
      </c>
      <c r="X53" s="46">
        <v>0</v>
      </c>
      <c r="Y53" s="46">
        <v>0</v>
      </c>
      <c r="Z53" s="46">
        <v>0</v>
      </c>
      <c r="AA53" s="46">
        <f>U53+V53</f>
        <v>530</v>
      </c>
      <c r="AB53" s="46">
        <v>2021</v>
      </c>
      <c r="AC53" s="35"/>
    </row>
    <row r="54" spans="2:29" ht="27" customHeight="1" x14ac:dyDescent="0.3">
      <c r="B54" s="10">
        <v>0</v>
      </c>
      <c r="C54" s="10">
        <v>4</v>
      </c>
      <c r="D54" s="10">
        <v>3</v>
      </c>
      <c r="E54" s="10">
        <v>0</v>
      </c>
      <c r="F54" s="10">
        <v>7</v>
      </c>
      <c r="G54" s="10">
        <v>0</v>
      </c>
      <c r="H54" s="10">
        <v>1</v>
      </c>
      <c r="I54" s="10">
        <v>0</v>
      </c>
      <c r="J54" s="10">
        <v>1</v>
      </c>
      <c r="K54" s="10">
        <v>1</v>
      </c>
      <c r="L54" s="10" t="s">
        <v>37</v>
      </c>
      <c r="M54" s="10">
        <v>2</v>
      </c>
      <c r="N54" s="10">
        <v>0</v>
      </c>
      <c r="O54" s="10">
        <v>0</v>
      </c>
      <c r="P54" s="10">
        <v>0</v>
      </c>
      <c r="Q54" s="10">
        <v>0</v>
      </c>
      <c r="R54" s="10">
        <v>4</v>
      </c>
      <c r="S54" s="78" t="s">
        <v>160</v>
      </c>
      <c r="T54" s="71" t="s">
        <v>13</v>
      </c>
      <c r="U54" s="14">
        <v>62814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f>U54+V54+W54+X54+Y54+Z54</f>
        <v>62814</v>
      </c>
      <c r="AB54" s="46">
        <v>2021</v>
      </c>
      <c r="AC54" s="27"/>
    </row>
    <row r="55" spans="2:29" ht="22.5" x14ac:dyDescent="0.3">
      <c r="B55" s="10">
        <v>0</v>
      </c>
      <c r="C55" s="10">
        <v>4</v>
      </c>
      <c r="D55" s="10">
        <v>3</v>
      </c>
      <c r="E55" s="10">
        <v>0</v>
      </c>
      <c r="F55" s="10">
        <v>7</v>
      </c>
      <c r="G55" s="10">
        <v>0</v>
      </c>
      <c r="H55" s="10">
        <v>1</v>
      </c>
      <c r="I55" s="10">
        <v>0</v>
      </c>
      <c r="J55" s="10">
        <v>1</v>
      </c>
      <c r="K55" s="10">
        <v>1</v>
      </c>
      <c r="L55" s="10" t="s">
        <v>37</v>
      </c>
      <c r="M55" s="10">
        <v>2</v>
      </c>
      <c r="N55" s="10">
        <v>5</v>
      </c>
      <c r="O55" s="10">
        <v>2</v>
      </c>
      <c r="P55" s="10">
        <v>3</v>
      </c>
      <c r="Q55" s="10">
        <v>2</v>
      </c>
      <c r="R55" s="10">
        <v>4</v>
      </c>
      <c r="S55" s="79"/>
      <c r="T55" s="81"/>
      <c r="U55" s="14">
        <v>69891.3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f>U55+V55+W55+X55+Y55+Z55</f>
        <v>69891.3</v>
      </c>
      <c r="AB55" s="46">
        <v>2021</v>
      </c>
      <c r="AC55" s="27"/>
    </row>
    <row r="56" spans="2:29" ht="22.5" x14ac:dyDescent="0.3">
      <c r="B56" s="10">
        <v>0</v>
      </c>
      <c r="C56" s="10">
        <v>4</v>
      </c>
      <c r="D56" s="10">
        <v>3</v>
      </c>
      <c r="E56" s="10">
        <v>0</v>
      </c>
      <c r="F56" s="10">
        <v>7</v>
      </c>
      <c r="G56" s="10">
        <v>0</v>
      </c>
      <c r="H56" s="10">
        <v>1</v>
      </c>
      <c r="I56" s="10">
        <v>0</v>
      </c>
      <c r="J56" s="10">
        <v>1</v>
      </c>
      <c r="K56" s="10">
        <v>1</v>
      </c>
      <c r="L56" s="10" t="s">
        <v>37</v>
      </c>
      <c r="M56" s="10">
        <v>2</v>
      </c>
      <c r="N56" s="10">
        <v>1</v>
      </c>
      <c r="O56" s="10">
        <v>0</v>
      </c>
      <c r="P56" s="10">
        <v>1</v>
      </c>
      <c r="Q56" s="10">
        <v>5</v>
      </c>
      <c r="R56" s="10">
        <v>4</v>
      </c>
      <c r="S56" s="79"/>
      <c r="T56" s="81"/>
      <c r="U56" s="14">
        <v>38448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f>U56+V56+W56+X56+Y56+Z56</f>
        <v>38448</v>
      </c>
      <c r="AB56" s="46">
        <v>2021</v>
      </c>
      <c r="AC56" s="27"/>
    </row>
    <row r="57" spans="2:29" x14ac:dyDescent="0.3">
      <c r="B57" s="10">
        <v>0</v>
      </c>
      <c r="C57" s="10">
        <v>4</v>
      </c>
      <c r="D57" s="10">
        <v>3</v>
      </c>
      <c r="E57" s="10">
        <v>0</v>
      </c>
      <c r="F57" s="10">
        <v>7</v>
      </c>
      <c r="G57" s="10">
        <v>0</v>
      </c>
      <c r="H57" s="10">
        <v>1</v>
      </c>
      <c r="I57" s="10">
        <v>0</v>
      </c>
      <c r="J57" s="10">
        <v>1</v>
      </c>
      <c r="K57" s="10">
        <v>1</v>
      </c>
      <c r="L57" s="10" t="s">
        <v>38</v>
      </c>
      <c r="M57" s="10">
        <v>2</v>
      </c>
      <c r="N57" s="10" t="s">
        <v>39</v>
      </c>
      <c r="O57" s="10">
        <v>0</v>
      </c>
      <c r="P57" s="10">
        <v>1</v>
      </c>
      <c r="Q57" s="10">
        <v>5</v>
      </c>
      <c r="R57" s="10">
        <v>4</v>
      </c>
      <c r="S57" s="80"/>
      <c r="T57" s="72"/>
      <c r="U57" s="14">
        <v>9612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f>U57+V57+W57+X57+Y57+Z57</f>
        <v>9612</v>
      </c>
      <c r="AB57" s="46">
        <v>2021</v>
      </c>
      <c r="AC57" s="37"/>
    </row>
    <row r="58" spans="2:29" ht="50.25" customHeight="1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47" t="s">
        <v>157</v>
      </c>
      <c r="T58" s="46" t="s">
        <v>36</v>
      </c>
      <c r="U58" s="13">
        <v>190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190</v>
      </c>
      <c r="AB58" s="46">
        <v>2021</v>
      </c>
      <c r="AC58" s="35"/>
    </row>
    <row r="59" spans="2:29" ht="24.75" customHeight="1" x14ac:dyDescent="0.3">
      <c r="B59" s="56">
        <v>0</v>
      </c>
      <c r="C59" s="56">
        <v>4</v>
      </c>
      <c r="D59" s="56">
        <v>3</v>
      </c>
      <c r="E59" s="56">
        <v>0</v>
      </c>
      <c r="F59" s="56">
        <v>7</v>
      </c>
      <c r="G59" s="56">
        <v>0</v>
      </c>
      <c r="H59" s="56">
        <v>1</v>
      </c>
      <c r="I59" s="56">
        <v>0</v>
      </c>
      <c r="J59" s="56">
        <v>1</v>
      </c>
      <c r="K59" s="56">
        <v>1</v>
      </c>
      <c r="L59" s="56" t="s">
        <v>37</v>
      </c>
      <c r="M59" s="56">
        <v>2</v>
      </c>
      <c r="N59" s="56">
        <v>5</v>
      </c>
      <c r="O59" s="56">
        <v>2</v>
      </c>
      <c r="P59" s="56">
        <v>3</v>
      </c>
      <c r="Q59" s="56">
        <v>2</v>
      </c>
      <c r="R59" s="56">
        <v>5</v>
      </c>
      <c r="S59" s="78" t="s">
        <v>161</v>
      </c>
      <c r="T59" s="71" t="s">
        <v>13</v>
      </c>
      <c r="U59" s="11">
        <v>139495.29999999999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f>U59+V59+W59+X59+Y59+Z59</f>
        <v>139495.29999999999</v>
      </c>
      <c r="AB59" s="46">
        <v>2021</v>
      </c>
      <c r="AC59" s="27"/>
    </row>
    <row r="60" spans="2:29" ht="18.75" customHeight="1" x14ac:dyDescent="0.3">
      <c r="B60" s="56">
        <v>0</v>
      </c>
      <c r="C60" s="56">
        <v>4</v>
      </c>
      <c r="D60" s="56">
        <v>3</v>
      </c>
      <c r="E60" s="56">
        <v>0</v>
      </c>
      <c r="F60" s="56">
        <v>7</v>
      </c>
      <c r="G60" s="56">
        <v>0</v>
      </c>
      <c r="H60" s="56">
        <v>1</v>
      </c>
      <c r="I60" s="56">
        <v>0</v>
      </c>
      <c r="J60" s="56">
        <v>1</v>
      </c>
      <c r="K60" s="56">
        <v>1</v>
      </c>
      <c r="L60" s="56" t="s">
        <v>38</v>
      </c>
      <c r="M60" s="56">
        <v>2</v>
      </c>
      <c r="N60" s="56" t="s">
        <v>39</v>
      </c>
      <c r="O60" s="56">
        <v>0</v>
      </c>
      <c r="P60" s="56">
        <v>1</v>
      </c>
      <c r="Q60" s="56">
        <v>5</v>
      </c>
      <c r="R60" s="56">
        <v>5</v>
      </c>
      <c r="S60" s="79"/>
      <c r="T60" s="81"/>
      <c r="U60" s="11">
        <v>9612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f>U60+V60+W60+X60+Y60+Z60</f>
        <v>9612</v>
      </c>
      <c r="AB60" s="46">
        <v>2021</v>
      </c>
      <c r="AC60" s="27"/>
    </row>
    <row r="61" spans="2:29" ht="16.5" customHeight="1" x14ac:dyDescent="0.3">
      <c r="B61" s="56">
        <v>0</v>
      </c>
      <c r="C61" s="56">
        <v>4</v>
      </c>
      <c r="D61" s="56">
        <v>3</v>
      </c>
      <c r="E61" s="56">
        <v>0</v>
      </c>
      <c r="F61" s="56">
        <v>7</v>
      </c>
      <c r="G61" s="56">
        <v>0</v>
      </c>
      <c r="H61" s="56">
        <v>1</v>
      </c>
      <c r="I61" s="56">
        <v>0</v>
      </c>
      <c r="J61" s="56">
        <v>1</v>
      </c>
      <c r="K61" s="56">
        <v>1</v>
      </c>
      <c r="L61" s="56" t="s">
        <v>37</v>
      </c>
      <c r="M61" s="10">
        <v>2</v>
      </c>
      <c r="N61" s="10">
        <v>0</v>
      </c>
      <c r="O61" s="10">
        <v>0</v>
      </c>
      <c r="P61" s="10">
        <v>0</v>
      </c>
      <c r="Q61" s="10">
        <v>0</v>
      </c>
      <c r="R61" s="10">
        <v>5</v>
      </c>
      <c r="S61" s="79"/>
      <c r="T61" s="81"/>
      <c r="U61" s="11">
        <v>81341.5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f>U61+V61+W61+X61+Y61+Z61</f>
        <v>81341.5</v>
      </c>
      <c r="AB61" s="46">
        <v>2021</v>
      </c>
      <c r="AC61" s="27"/>
    </row>
    <row r="62" spans="2:29" ht="17.25" customHeight="1" x14ac:dyDescent="0.3">
      <c r="B62" s="56">
        <v>0</v>
      </c>
      <c r="C62" s="56">
        <v>4</v>
      </c>
      <c r="D62" s="56">
        <v>3</v>
      </c>
      <c r="E62" s="56">
        <v>0</v>
      </c>
      <c r="F62" s="56">
        <v>7</v>
      </c>
      <c r="G62" s="56">
        <v>0</v>
      </c>
      <c r="H62" s="56">
        <v>1</v>
      </c>
      <c r="I62" s="56">
        <v>0</v>
      </c>
      <c r="J62" s="56">
        <v>1</v>
      </c>
      <c r="K62" s="56">
        <v>1</v>
      </c>
      <c r="L62" s="56" t="s">
        <v>37</v>
      </c>
      <c r="M62" s="56">
        <v>2</v>
      </c>
      <c r="N62" s="56">
        <v>1</v>
      </c>
      <c r="O62" s="56">
        <v>0</v>
      </c>
      <c r="P62" s="56">
        <v>1</v>
      </c>
      <c r="Q62" s="56">
        <v>5</v>
      </c>
      <c r="R62" s="56">
        <v>5</v>
      </c>
      <c r="S62" s="80"/>
      <c r="T62" s="72"/>
      <c r="U62" s="11">
        <v>38448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f>U62+V62+W62+X62+Y62+Z62</f>
        <v>38448</v>
      </c>
      <c r="AB62" s="46">
        <v>2021</v>
      </c>
      <c r="AC62" s="27"/>
    </row>
    <row r="63" spans="2:29" ht="57" customHeight="1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45" t="s">
        <v>157</v>
      </c>
      <c r="T63" s="46" t="s">
        <v>36</v>
      </c>
      <c r="U63" s="46">
        <v>190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190</v>
      </c>
      <c r="AB63" s="46">
        <v>2021</v>
      </c>
      <c r="AC63" s="28"/>
    </row>
    <row r="64" spans="2:29" ht="57" customHeight="1" x14ac:dyDescent="0.35">
      <c r="B64" s="10">
        <v>0</v>
      </c>
      <c r="C64" s="10">
        <v>4</v>
      </c>
      <c r="D64" s="10">
        <v>3</v>
      </c>
      <c r="E64" s="10">
        <v>0</v>
      </c>
      <c r="F64" s="10">
        <v>7</v>
      </c>
      <c r="G64" s="10">
        <v>0</v>
      </c>
      <c r="H64" s="10">
        <v>1</v>
      </c>
      <c r="I64" s="10">
        <v>0</v>
      </c>
      <c r="J64" s="10">
        <v>1</v>
      </c>
      <c r="K64" s="10">
        <v>1</v>
      </c>
      <c r="L64" s="10" t="s">
        <v>37</v>
      </c>
      <c r="M64" s="10">
        <v>2</v>
      </c>
      <c r="N64" s="10">
        <v>0</v>
      </c>
      <c r="O64" s="10">
        <v>0</v>
      </c>
      <c r="P64" s="10">
        <v>0</v>
      </c>
      <c r="Q64" s="10">
        <v>0</v>
      </c>
      <c r="R64" s="10">
        <v>1</v>
      </c>
      <c r="S64" s="45" t="s">
        <v>176</v>
      </c>
      <c r="T64" s="46" t="s">
        <v>13</v>
      </c>
      <c r="U64" s="14">
        <v>59037.7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14">
        <f>U64+V64+W64+X64+Y64+Z64</f>
        <v>59037.7</v>
      </c>
      <c r="AB64" s="46">
        <v>2021</v>
      </c>
      <c r="AC64" s="28"/>
    </row>
    <row r="65" spans="2:29" ht="57" customHeight="1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45" t="s">
        <v>157</v>
      </c>
      <c r="T65" s="46" t="s">
        <v>36</v>
      </c>
      <c r="U65" s="46">
        <v>150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150</v>
      </c>
      <c r="AB65" s="46">
        <v>2021</v>
      </c>
      <c r="AC65" s="28"/>
    </row>
    <row r="66" spans="2:29" s="18" customFormat="1" ht="26.25" customHeight="1" x14ac:dyDescent="0.3">
      <c r="B66" s="10">
        <v>0</v>
      </c>
      <c r="C66" s="10">
        <v>1</v>
      </c>
      <c r="D66" s="10">
        <v>1</v>
      </c>
      <c r="E66" s="10">
        <v>0</v>
      </c>
      <c r="F66" s="10">
        <v>7</v>
      </c>
      <c r="G66" s="10">
        <v>0</v>
      </c>
      <c r="H66" s="10">
        <v>0</v>
      </c>
      <c r="I66" s="10">
        <v>0</v>
      </c>
      <c r="J66" s="10">
        <v>1</v>
      </c>
      <c r="K66" s="10">
        <v>2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51" t="s">
        <v>40</v>
      </c>
      <c r="T66" s="52" t="s">
        <v>13</v>
      </c>
      <c r="U66" s="9">
        <f t="shared" ref="U66:Z66" si="7">U67+U79+U89+U101+U108</f>
        <v>3271032.3000000003</v>
      </c>
      <c r="V66" s="9">
        <f t="shared" si="7"/>
        <v>2598425.9</v>
      </c>
      <c r="W66" s="9">
        <f t="shared" si="7"/>
        <v>2582366.3999999994</v>
      </c>
      <c r="X66" s="9">
        <f t="shared" si="7"/>
        <v>2285685</v>
      </c>
      <c r="Y66" s="9">
        <f t="shared" si="7"/>
        <v>2285685</v>
      </c>
      <c r="Z66" s="9">
        <f t="shared" si="7"/>
        <v>2285685</v>
      </c>
      <c r="AA66" s="9">
        <f>U66+V66+W66+X66+Y66+Z66</f>
        <v>15308879.6</v>
      </c>
      <c r="AB66" s="52">
        <v>2026</v>
      </c>
      <c r="AC66" s="36"/>
    </row>
    <row r="67" spans="2:29" s="18" customFormat="1" ht="37.5" x14ac:dyDescent="0.3">
      <c r="B67" s="10">
        <v>0</v>
      </c>
      <c r="C67" s="10">
        <v>1</v>
      </c>
      <c r="D67" s="10">
        <v>1</v>
      </c>
      <c r="E67" s="10">
        <v>0</v>
      </c>
      <c r="F67" s="10">
        <v>7</v>
      </c>
      <c r="G67" s="10">
        <v>0</v>
      </c>
      <c r="H67" s="10">
        <v>2</v>
      </c>
      <c r="I67" s="10">
        <v>0</v>
      </c>
      <c r="J67" s="10">
        <v>1</v>
      </c>
      <c r="K67" s="10">
        <v>2</v>
      </c>
      <c r="L67" s="10">
        <v>0</v>
      </c>
      <c r="M67" s="10">
        <v>1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51" t="s">
        <v>41</v>
      </c>
      <c r="T67" s="46" t="s">
        <v>13</v>
      </c>
      <c r="U67" s="9">
        <f>U69+U71+U72+U74</f>
        <v>2228562.2999999998</v>
      </c>
      <c r="V67" s="9">
        <f t="shared" ref="V67:AA67" si="8">V69+V71+V72+V74</f>
        <v>2262962.2999999998</v>
      </c>
      <c r="W67" s="9">
        <f t="shared" si="8"/>
        <v>2262962.2999999998</v>
      </c>
      <c r="X67" s="9">
        <f t="shared" si="8"/>
        <v>2228562.2999999998</v>
      </c>
      <c r="Y67" s="9">
        <f t="shared" si="8"/>
        <v>2228562.2999999998</v>
      </c>
      <c r="Z67" s="9">
        <f t="shared" si="8"/>
        <v>2228562.2999999998</v>
      </c>
      <c r="AA67" s="9">
        <f t="shared" si="8"/>
        <v>13440173.800000001</v>
      </c>
      <c r="AB67" s="52">
        <v>2026</v>
      </c>
      <c r="AC67" s="36"/>
    </row>
    <row r="68" spans="2:29" ht="51.75" customHeight="1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45" t="s">
        <v>42</v>
      </c>
      <c r="T68" s="46" t="s">
        <v>28</v>
      </c>
      <c r="U68" s="46">
        <v>52</v>
      </c>
      <c r="V68" s="46">
        <v>53</v>
      </c>
      <c r="W68" s="46">
        <v>53</v>
      </c>
      <c r="X68" s="46">
        <v>53</v>
      </c>
      <c r="Y68" s="46">
        <v>53</v>
      </c>
      <c r="Z68" s="46">
        <v>53</v>
      </c>
      <c r="AA68" s="46">
        <v>53</v>
      </c>
      <c r="AB68" s="46">
        <v>2026</v>
      </c>
      <c r="AC68" s="36"/>
    </row>
    <row r="69" spans="2:29" ht="61.5" customHeight="1" x14ac:dyDescent="0.3">
      <c r="B69" s="10">
        <v>0</v>
      </c>
      <c r="C69" s="10">
        <v>1</v>
      </c>
      <c r="D69" s="10">
        <v>1</v>
      </c>
      <c r="E69" s="10">
        <v>0</v>
      </c>
      <c r="F69" s="10">
        <v>7</v>
      </c>
      <c r="G69" s="10">
        <v>0</v>
      </c>
      <c r="H69" s="10">
        <v>2</v>
      </c>
      <c r="I69" s="10">
        <v>0</v>
      </c>
      <c r="J69" s="10">
        <v>1</v>
      </c>
      <c r="K69" s="10">
        <v>2</v>
      </c>
      <c r="L69" s="10">
        <v>0</v>
      </c>
      <c r="M69" s="10">
        <v>1</v>
      </c>
      <c r="N69" s="10">
        <v>9</v>
      </c>
      <c r="O69" s="10">
        <v>9</v>
      </c>
      <c r="P69" s="10">
        <v>9</v>
      </c>
      <c r="Q69" s="10">
        <v>9</v>
      </c>
      <c r="R69" s="10">
        <v>9</v>
      </c>
      <c r="S69" s="45" t="s">
        <v>171</v>
      </c>
      <c r="T69" s="46" t="s">
        <v>13</v>
      </c>
      <c r="U69" s="14">
        <v>237606.2</v>
      </c>
      <c r="V69" s="14">
        <v>272006.2</v>
      </c>
      <c r="W69" s="14">
        <v>272006.2</v>
      </c>
      <c r="X69" s="14">
        <v>237606.2</v>
      </c>
      <c r="Y69" s="14">
        <v>237606.2</v>
      </c>
      <c r="Z69" s="14">
        <v>237606.2</v>
      </c>
      <c r="AA69" s="14">
        <f>U69+V69+W69+X69+Y69+Z69</f>
        <v>1494437.2</v>
      </c>
      <c r="AB69" s="46">
        <v>2026</v>
      </c>
      <c r="AC69" s="35"/>
    </row>
    <row r="70" spans="2:29" ht="37.5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45" t="s">
        <v>43</v>
      </c>
      <c r="T70" s="46" t="s">
        <v>28</v>
      </c>
      <c r="U70" s="46">
        <v>52</v>
      </c>
      <c r="V70" s="46">
        <v>53</v>
      </c>
      <c r="W70" s="46">
        <v>53</v>
      </c>
      <c r="X70" s="46">
        <v>53</v>
      </c>
      <c r="Y70" s="46">
        <v>53</v>
      </c>
      <c r="Z70" s="46">
        <v>53</v>
      </c>
      <c r="AA70" s="46">
        <v>53</v>
      </c>
      <c r="AB70" s="46">
        <v>2026</v>
      </c>
      <c r="AC70" s="35"/>
    </row>
    <row r="71" spans="2:29" ht="34.5" customHeight="1" x14ac:dyDescent="0.3">
      <c r="B71" s="10">
        <v>0</v>
      </c>
      <c r="C71" s="10">
        <v>1</v>
      </c>
      <c r="D71" s="10">
        <v>1</v>
      </c>
      <c r="E71" s="10">
        <v>0</v>
      </c>
      <c r="F71" s="10">
        <v>7</v>
      </c>
      <c r="G71" s="10">
        <v>0</v>
      </c>
      <c r="H71" s="10">
        <v>2</v>
      </c>
      <c r="I71" s="10">
        <v>0</v>
      </c>
      <c r="J71" s="10">
        <v>1</v>
      </c>
      <c r="K71" s="10">
        <v>2</v>
      </c>
      <c r="L71" s="10">
        <v>0</v>
      </c>
      <c r="M71" s="10">
        <v>1</v>
      </c>
      <c r="N71" s="10">
        <v>1</v>
      </c>
      <c r="O71" s="10">
        <v>0</v>
      </c>
      <c r="P71" s="10">
        <v>7</v>
      </c>
      <c r="Q71" s="10">
        <v>5</v>
      </c>
      <c r="R71" s="10">
        <v>0</v>
      </c>
      <c r="S71" s="69" t="s">
        <v>172</v>
      </c>
      <c r="T71" s="71" t="s">
        <v>13</v>
      </c>
      <c r="U71" s="14">
        <v>1851383.3</v>
      </c>
      <c r="V71" s="14">
        <v>1851383.3</v>
      </c>
      <c r="W71" s="14">
        <v>1851383.3</v>
      </c>
      <c r="X71" s="14">
        <v>1851383.3</v>
      </c>
      <c r="Y71" s="14">
        <v>1851383.3</v>
      </c>
      <c r="Z71" s="14">
        <v>1851383.3</v>
      </c>
      <c r="AA71" s="14">
        <f>U71+V71+W71+X71+Y71+Z71</f>
        <v>11108299.800000001</v>
      </c>
      <c r="AB71" s="46">
        <v>2026</v>
      </c>
      <c r="AC71" s="27"/>
    </row>
    <row r="72" spans="2:29" ht="78.75" customHeight="1" x14ac:dyDescent="0.3">
      <c r="B72" s="10">
        <v>0</v>
      </c>
      <c r="C72" s="10">
        <v>1</v>
      </c>
      <c r="D72" s="10">
        <v>1</v>
      </c>
      <c r="E72" s="10">
        <v>1</v>
      </c>
      <c r="F72" s="10">
        <v>0</v>
      </c>
      <c r="G72" s="10">
        <v>0</v>
      </c>
      <c r="H72" s="10">
        <v>4</v>
      </c>
      <c r="I72" s="10">
        <v>0</v>
      </c>
      <c r="J72" s="10">
        <v>1</v>
      </c>
      <c r="K72" s="10">
        <v>2</v>
      </c>
      <c r="L72" s="10">
        <v>0</v>
      </c>
      <c r="M72" s="10">
        <v>1</v>
      </c>
      <c r="N72" s="10">
        <v>1</v>
      </c>
      <c r="O72" s="10">
        <v>0</v>
      </c>
      <c r="P72" s="10">
        <v>7</v>
      </c>
      <c r="Q72" s="10">
        <v>5</v>
      </c>
      <c r="R72" s="10">
        <v>0</v>
      </c>
      <c r="S72" s="70"/>
      <c r="T72" s="72"/>
      <c r="U72" s="14">
        <v>50.5</v>
      </c>
      <c r="V72" s="14">
        <v>50.5</v>
      </c>
      <c r="W72" s="14">
        <v>50.5</v>
      </c>
      <c r="X72" s="14">
        <v>50.5</v>
      </c>
      <c r="Y72" s="14">
        <v>50.5</v>
      </c>
      <c r="Z72" s="14">
        <v>50.5</v>
      </c>
      <c r="AA72" s="14">
        <f>U72+V72+W72+X72+Y72+Z72</f>
        <v>303</v>
      </c>
      <c r="AB72" s="46">
        <v>2026</v>
      </c>
      <c r="AC72" s="27"/>
    </row>
    <row r="73" spans="2:29" ht="37.5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45" t="s">
        <v>44</v>
      </c>
      <c r="T73" s="46" t="s">
        <v>28</v>
      </c>
      <c r="U73" s="46">
        <v>52</v>
      </c>
      <c r="V73" s="46">
        <v>53</v>
      </c>
      <c r="W73" s="46">
        <v>53</v>
      </c>
      <c r="X73" s="46">
        <v>53</v>
      </c>
      <c r="Y73" s="46">
        <v>53</v>
      </c>
      <c r="Z73" s="46">
        <v>53</v>
      </c>
      <c r="AA73" s="46">
        <v>53</v>
      </c>
      <c r="AB73" s="46">
        <v>2026</v>
      </c>
      <c r="AC73" s="35"/>
    </row>
    <row r="74" spans="2:29" ht="56.25" x14ac:dyDescent="0.3">
      <c r="B74" s="10">
        <v>0</v>
      </c>
      <c r="C74" s="10">
        <v>1</v>
      </c>
      <c r="D74" s="10">
        <v>1</v>
      </c>
      <c r="E74" s="10">
        <v>1</v>
      </c>
      <c r="F74" s="10">
        <v>0</v>
      </c>
      <c r="G74" s="10">
        <v>0</v>
      </c>
      <c r="H74" s="10">
        <v>4</v>
      </c>
      <c r="I74" s="10">
        <v>0</v>
      </c>
      <c r="J74" s="10">
        <v>1</v>
      </c>
      <c r="K74" s="10">
        <v>2</v>
      </c>
      <c r="L74" s="10">
        <v>0</v>
      </c>
      <c r="M74" s="10">
        <v>1</v>
      </c>
      <c r="N74" s="10">
        <v>5</v>
      </c>
      <c r="O74" s="10">
        <v>3</v>
      </c>
      <c r="P74" s="10">
        <v>0</v>
      </c>
      <c r="Q74" s="10">
        <v>3</v>
      </c>
      <c r="R74" s="10">
        <v>1</v>
      </c>
      <c r="S74" s="48" t="s">
        <v>128</v>
      </c>
      <c r="T74" s="46" t="s">
        <v>13</v>
      </c>
      <c r="U74" s="16">
        <v>139522.29999999999</v>
      </c>
      <c r="V74" s="16">
        <v>139522.29999999999</v>
      </c>
      <c r="W74" s="16">
        <v>139522.29999999999</v>
      </c>
      <c r="X74" s="16">
        <v>139522.29999999999</v>
      </c>
      <c r="Y74" s="16">
        <v>139522.29999999999</v>
      </c>
      <c r="Z74" s="16">
        <v>139522.29999999999</v>
      </c>
      <c r="AA74" s="16">
        <f>U74+V74+W74+X74+Y74+Z74</f>
        <v>837133.8</v>
      </c>
      <c r="AB74" s="46">
        <v>2026</v>
      </c>
      <c r="AC74" s="35"/>
    </row>
    <row r="75" spans="2:29" ht="39" customHeight="1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48" t="s">
        <v>125</v>
      </c>
      <c r="T75" s="22" t="s">
        <v>28</v>
      </c>
      <c r="U75" s="21">
        <v>1786</v>
      </c>
      <c r="V75" s="21">
        <v>1834</v>
      </c>
      <c r="W75" s="21">
        <v>1834</v>
      </c>
      <c r="X75" s="21">
        <v>1834</v>
      </c>
      <c r="Y75" s="21">
        <v>1834</v>
      </c>
      <c r="Z75" s="21">
        <v>1834</v>
      </c>
      <c r="AA75" s="21">
        <f>SUM(U75:Z75)</f>
        <v>10956</v>
      </c>
      <c r="AB75" s="46">
        <v>2026</v>
      </c>
      <c r="AC75" s="35"/>
    </row>
    <row r="76" spans="2:29" ht="47.25" customHeight="1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45" t="s">
        <v>129</v>
      </c>
      <c r="T76" s="46" t="s">
        <v>30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46">
        <v>2026</v>
      </c>
      <c r="AC76" s="38"/>
    </row>
    <row r="77" spans="2:29" ht="67.5" customHeight="1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45" t="s">
        <v>45</v>
      </c>
      <c r="T77" s="46" t="s">
        <v>17</v>
      </c>
      <c r="U77" s="12">
        <v>100</v>
      </c>
      <c r="V77" s="12">
        <v>100</v>
      </c>
      <c r="W77" s="12">
        <v>100</v>
      </c>
      <c r="X77" s="12">
        <v>100</v>
      </c>
      <c r="Y77" s="12">
        <v>100</v>
      </c>
      <c r="Z77" s="12">
        <v>100</v>
      </c>
      <c r="AA77" s="12">
        <v>100</v>
      </c>
      <c r="AB77" s="46">
        <v>2026</v>
      </c>
      <c r="AC77" s="35"/>
    </row>
    <row r="78" spans="2:29" ht="56.25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45" t="s">
        <v>46</v>
      </c>
      <c r="T78" s="46" t="s">
        <v>17</v>
      </c>
      <c r="U78" s="12">
        <v>100</v>
      </c>
      <c r="V78" s="12">
        <v>100</v>
      </c>
      <c r="W78" s="12">
        <v>100</v>
      </c>
      <c r="X78" s="12">
        <v>100</v>
      </c>
      <c r="Y78" s="12">
        <v>100</v>
      </c>
      <c r="Z78" s="12">
        <v>100</v>
      </c>
      <c r="AA78" s="12">
        <v>100</v>
      </c>
      <c r="AB78" s="46">
        <v>2026</v>
      </c>
      <c r="AC78" s="35"/>
    </row>
    <row r="79" spans="2:29" s="18" customFormat="1" ht="75" customHeight="1" x14ac:dyDescent="0.3">
      <c r="B79" s="10">
        <v>0</v>
      </c>
      <c r="C79" s="10">
        <v>0</v>
      </c>
      <c r="D79" s="10">
        <v>0</v>
      </c>
      <c r="E79" s="10">
        <v>0</v>
      </c>
      <c r="F79" s="10">
        <v>7</v>
      </c>
      <c r="G79" s="10">
        <v>0</v>
      </c>
      <c r="H79" s="10">
        <v>2</v>
      </c>
      <c r="I79" s="10">
        <v>0</v>
      </c>
      <c r="J79" s="10">
        <v>1</v>
      </c>
      <c r="K79" s="10">
        <v>2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53" t="s">
        <v>164</v>
      </c>
      <c r="T79" s="46" t="s">
        <v>13</v>
      </c>
      <c r="U79" s="9">
        <f>U81+U82+U84+U85+U86+U87</f>
        <v>767931.20000000007</v>
      </c>
      <c r="V79" s="9">
        <f>V81+V82+V84+V85</f>
        <v>1400</v>
      </c>
      <c r="W79" s="9">
        <f t="shared" ref="W79:AA79" si="9">W81+W82+W84+W85</f>
        <v>1400</v>
      </c>
      <c r="X79" s="9">
        <f t="shared" si="9"/>
        <v>0</v>
      </c>
      <c r="Y79" s="9">
        <f t="shared" si="9"/>
        <v>0</v>
      </c>
      <c r="Z79" s="9">
        <f t="shared" si="9"/>
        <v>0</v>
      </c>
      <c r="AA79" s="9">
        <f t="shared" si="9"/>
        <v>433013.60000000003</v>
      </c>
      <c r="AB79" s="52">
        <v>2026</v>
      </c>
      <c r="AC79" s="36"/>
    </row>
    <row r="80" spans="2:29" ht="37.5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45" t="s">
        <v>47</v>
      </c>
      <c r="T80" s="46" t="s">
        <v>17</v>
      </c>
      <c r="U80" s="12">
        <v>65</v>
      </c>
      <c r="V80" s="12">
        <v>65</v>
      </c>
      <c r="W80" s="12">
        <v>65</v>
      </c>
      <c r="X80" s="12">
        <v>65</v>
      </c>
      <c r="Y80" s="12">
        <v>65</v>
      </c>
      <c r="Z80" s="12">
        <v>65</v>
      </c>
      <c r="AA80" s="12">
        <v>65</v>
      </c>
      <c r="AB80" s="46">
        <v>2026</v>
      </c>
      <c r="AC80" s="35"/>
    </row>
    <row r="81" spans="2:32" ht="39.75" customHeight="1" x14ac:dyDescent="0.3">
      <c r="B81" s="10">
        <v>0</v>
      </c>
      <c r="C81" s="10">
        <v>1</v>
      </c>
      <c r="D81" s="10">
        <v>1</v>
      </c>
      <c r="E81" s="10">
        <v>0</v>
      </c>
      <c r="F81" s="10">
        <v>7</v>
      </c>
      <c r="G81" s="10">
        <v>0</v>
      </c>
      <c r="H81" s="10">
        <v>2</v>
      </c>
      <c r="I81" s="10">
        <v>0</v>
      </c>
      <c r="J81" s="10">
        <v>1</v>
      </c>
      <c r="K81" s="10">
        <v>2</v>
      </c>
      <c r="L81" s="10" t="s">
        <v>49</v>
      </c>
      <c r="M81" s="10">
        <v>1</v>
      </c>
      <c r="N81" s="10" t="s">
        <v>39</v>
      </c>
      <c r="O81" s="10">
        <v>0</v>
      </c>
      <c r="P81" s="10">
        <v>3</v>
      </c>
      <c r="Q81" s="10">
        <v>9</v>
      </c>
      <c r="R81" s="10">
        <v>0</v>
      </c>
      <c r="S81" s="86" t="s">
        <v>162</v>
      </c>
      <c r="T81" s="85" t="s">
        <v>13</v>
      </c>
      <c r="U81" s="14">
        <v>600</v>
      </c>
      <c r="V81" s="14">
        <v>1400</v>
      </c>
      <c r="W81" s="14">
        <v>1400</v>
      </c>
      <c r="X81" s="14">
        <v>0</v>
      </c>
      <c r="Y81" s="14">
        <v>0</v>
      </c>
      <c r="Z81" s="14">
        <v>0</v>
      </c>
      <c r="AA81" s="14">
        <f>U81+V81+W81+X81+Y81+Z81</f>
        <v>3400</v>
      </c>
      <c r="AB81" s="46">
        <v>2023</v>
      </c>
      <c r="AC81" s="35"/>
    </row>
    <row r="82" spans="2:32" ht="38.25" customHeight="1" x14ac:dyDescent="0.3">
      <c r="B82" s="10">
        <v>0</v>
      </c>
      <c r="C82" s="10">
        <v>1</v>
      </c>
      <c r="D82" s="10">
        <v>1</v>
      </c>
      <c r="E82" s="10">
        <v>0</v>
      </c>
      <c r="F82" s="10">
        <v>7</v>
      </c>
      <c r="G82" s="10">
        <v>0</v>
      </c>
      <c r="H82" s="10">
        <v>2</v>
      </c>
      <c r="I82" s="10">
        <v>0</v>
      </c>
      <c r="J82" s="10">
        <v>1</v>
      </c>
      <c r="K82" s="10">
        <v>2</v>
      </c>
      <c r="L82" s="10" t="s">
        <v>49</v>
      </c>
      <c r="M82" s="10">
        <v>1</v>
      </c>
      <c r="N82" s="10">
        <v>1</v>
      </c>
      <c r="O82" s="10">
        <v>0</v>
      </c>
      <c r="P82" s="10">
        <v>3</v>
      </c>
      <c r="Q82" s="10">
        <v>9</v>
      </c>
      <c r="R82" s="10">
        <v>0</v>
      </c>
      <c r="S82" s="87"/>
      <c r="T82" s="72"/>
      <c r="U82" s="14">
        <v>2400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f>U82+V82+W82+X82+Y82+Z82</f>
        <v>2400</v>
      </c>
      <c r="AB82" s="46">
        <v>2021</v>
      </c>
      <c r="AC82" s="35"/>
    </row>
    <row r="83" spans="2:32" ht="58.5" customHeight="1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45" t="s">
        <v>166</v>
      </c>
      <c r="T83" s="46" t="s">
        <v>28</v>
      </c>
      <c r="U83" s="13">
        <v>2</v>
      </c>
      <c r="V83" s="13">
        <v>2</v>
      </c>
      <c r="W83" s="13">
        <v>2</v>
      </c>
      <c r="X83" s="13">
        <v>0</v>
      </c>
      <c r="Y83" s="13">
        <v>0</v>
      </c>
      <c r="Z83" s="13">
        <v>0</v>
      </c>
      <c r="AA83" s="13">
        <f>SUM(U83:Z83)</f>
        <v>6</v>
      </c>
      <c r="AB83" s="46">
        <v>2023</v>
      </c>
      <c r="AC83" s="26"/>
    </row>
    <row r="84" spans="2:32" ht="21.75" customHeight="1" x14ac:dyDescent="0.3">
      <c r="B84" s="10">
        <v>0</v>
      </c>
      <c r="C84" s="10">
        <v>4</v>
      </c>
      <c r="D84" s="10">
        <v>3</v>
      </c>
      <c r="E84" s="10">
        <v>0</v>
      </c>
      <c r="F84" s="10">
        <v>7</v>
      </c>
      <c r="G84" s="10">
        <v>0</v>
      </c>
      <c r="H84" s="10">
        <v>2</v>
      </c>
      <c r="I84" s="10">
        <v>0</v>
      </c>
      <c r="J84" s="10">
        <v>1</v>
      </c>
      <c r="K84" s="10">
        <v>2</v>
      </c>
      <c r="L84" s="10" t="s">
        <v>126</v>
      </c>
      <c r="M84" s="10">
        <v>1</v>
      </c>
      <c r="N84" s="10">
        <v>1</v>
      </c>
      <c r="O84" s="10">
        <v>0</v>
      </c>
      <c r="P84" s="10">
        <v>1</v>
      </c>
      <c r="Q84" s="10">
        <v>6</v>
      </c>
      <c r="R84" s="10">
        <v>2</v>
      </c>
      <c r="S84" s="88" t="s">
        <v>163</v>
      </c>
      <c r="T84" s="85" t="s">
        <v>13</v>
      </c>
      <c r="U84" s="14">
        <v>341770.9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f>U84+V84+W84+X84+Y84+Z84</f>
        <v>341770.9</v>
      </c>
      <c r="AB84" s="46">
        <v>2021</v>
      </c>
      <c r="AC84" s="35"/>
    </row>
    <row r="85" spans="2:32" ht="23.25" customHeight="1" x14ac:dyDescent="0.3">
      <c r="B85" s="10">
        <v>0</v>
      </c>
      <c r="C85" s="10">
        <v>4</v>
      </c>
      <c r="D85" s="10">
        <v>3</v>
      </c>
      <c r="E85" s="10">
        <v>0</v>
      </c>
      <c r="F85" s="10">
        <v>7</v>
      </c>
      <c r="G85" s="10">
        <v>0</v>
      </c>
      <c r="H85" s="10">
        <v>2</v>
      </c>
      <c r="I85" s="10">
        <v>0</v>
      </c>
      <c r="J85" s="10">
        <v>1</v>
      </c>
      <c r="K85" s="10">
        <v>2</v>
      </c>
      <c r="L85" s="10" t="s">
        <v>126</v>
      </c>
      <c r="M85" s="10">
        <v>1</v>
      </c>
      <c r="N85" s="10" t="s">
        <v>39</v>
      </c>
      <c r="O85" s="10">
        <v>0</v>
      </c>
      <c r="P85" s="10">
        <v>1</v>
      </c>
      <c r="Q85" s="10">
        <v>6</v>
      </c>
      <c r="R85" s="10">
        <v>2</v>
      </c>
      <c r="S85" s="79"/>
      <c r="T85" s="81"/>
      <c r="U85" s="14">
        <v>85442.7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f>U85+V85+W85+X85+Y85+Z85</f>
        <v>85442.7</v>
      </c>
      <c r="AB85" s="46">
        <v>2021</v>
      </c>
      <c r="AC85" s="35"/>
    </row>
    <row r="86" spans="2:32" ht="20.25" customHeight="1" x14ac:dyDescent="0.3">
      <c r="B86" s="10">
        <v>0</v>
      </c>
      <c r="C86" s="10">
        <v>4</v>
      </c>
      <c r="D86" s="10">
        <v>3</v>
      </c>
      <c r="E86" s="10">
        <v>0</v>
      </c>
      <c r="F86" s="10">
        <v>7</v>
      </c>
      <c r="G86" s="10">
        <v>0</v>
      </c>
      <c r="H86" s="10">
        <v>2</v>
      </c>
      <c r="I86" s="10">
        <v>0</v>
      </c>
      <c r="J86" s="10">
        <v>1</v>
      </c>
      <c r="K86" s="10">
        <v>2</v>
      </c>
      <c r="L86" s="10" t="s">
        <v>126</v>
      </c>
      <c r="M86" s="10">
        <v>1</v>
      </c>
      <c r="N86" s="10">
        <v>0</v>
      </c>
      <c r="O86" s="10">
        <v>0</v>
      </c>
      <c r="P86" s="10">
        <v>0</v>
      </c>
      <c r="Q86" s="10">
        <v>0</v>
      </c>
      <c r="R86" s="10">
        <v>2</v>
      </c>
      <c r="S86" s="79"/>
      <c r="T86" s="81"/>
      <c r="U86" s="14">
        <v>1863.9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f>SUM(U86:Z86)</f>
        <v>1863.9</v>
      </c>
      <c r="AB86" s="46">
        <v>2021</v>
      </c>
      <c r="AC86" s="35"/>
    </row>
    <row r="87" spans="2:32" ht="21.75" customHeight="1" x14ac:dyDescent="0.3">
      <c r="B87" s="10">
        <v>0</v>
      </c>
      <c r="C87" s="10">
        <v>4</v>
      </c>
      <c r="D87" s="10">
        <v>3</v>
      </c>
      <c r="E87" s="10">
        <v>0</v>
      </c>
      <c r="F87" s="10">
        <v>7</v>
      </c>
      <c r="G87" s="10">
        <v>0</v>
      </c>
      <c r="H87" s="10">
        <v>2</v>
      </c>
      <c r="I87" s="10">
        <v>0</v>
      </c>
      <c r="J87" s="10">
        <v>1</v>
      </c>
      <c r="K87" s="10">
        <v>2</v>
      </c>
      <c r="L87" s="10" t="s">
        <v>126</v>
      </c>
      <c r="M87" s="10">
        <v>1</v>
      </c>
      <c r="N87" s="10">
        <v>5</v>
      </c>
      <c r="O87" s="10">
        <v>5</v>
      </c>
      <c r="P87" s="10">
        <v>2</v>
      </c>
      <c r="Q87" s="10">
        <v>0</v>
      </c>
      <c r="R87" s="10">
        <v>1</v>
      </c>
      <c r="S87" s="80"/>
      <c r="T87" s="72"/>
      <c r="U87" s="14">
        <v>335853.7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f>SUM(U87:Z87)</f>
        <v>335853.7</v>
      </c>
      <c r="AB87" s="46">
        <v>2021</v>
      </c>
      <c r="AC87" s="35"/>
    </row>
    <row r="88" spans="2:32" ht="37.5" customHeight="1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45" t="s">
        <v>48</v>
      </c>
      <c r="T88" s="46" t="s">
        <v>36</v>
      </c>
      <c r="U88" s="13">
        <v>1224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1224</v>
      </c>
      <c r="AB88" s="46">
        <v>2021</v>
      </c>
      <c r="AC88" s="35"/>
    </row>
    <row r="89" spans="2:32" s="18" customFormat="1" ht="38.25" customHeight="1" x14ac:dyDescent="0.3">
      <c r="B89" s="10">
        <v>0</v>
      </c>
      <c r="C89" s="10">
        <v>1</v>
      </c>
      <c r="D89" s="10">
        <v>1</v>
      </c>
      <c r="E89" s="10">
        <v>0</v>
      </c>
      <c r="F89" s="10">
        <v>7</v>
      </c>
      <c r="G89" s="10">
        <v>0</v>
      </c>
      <c r="H89" s="10">
        <v>9</v>
      </c>
      <c r="I89" s="10">
        <v>0</v>
      </c>
      <c r="J89" s="10">
        <v>1</v>
      </c>
      <c r="K89" s="10">
        <v>2</v>
      </c>
      <c r="L89" s="10">
        <v>0</v>
      </c>
      <c r="M89" s="10">
        <v>3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51" t="s">
        <v>50</v>
      </c>
      <c r="T89" s="46" t="s">
        <v>13</v>
      </c>
      <c r="U89" s="9">
        <f t="shared" ref="U89:Z89" si="10">U92+U94+U96</f>
        <v>155</v>
      </c>
      <c r="V89" s="9">
        <f t="shared" si="10"/>
        <v>455</v>
      </c>
      <c r="W89" s="9">
        <f t="shared" si="10"/>
        <v>455</v>
      </c>
      <c r="X89" s="9">
        <f t="shared" si="10"/>
        <v>155</v>
      </c>
      <c r="Y89" s="9">
        <f t="shared" si="10"/>
        <v>155</v>
      </c>
      <c r="Z89" s="9">
        <f t="shared" si="10"/>
        <v>155</v>
      </c>
      <c r="AA89" s="9">
        <f>U89+V89+W89+X89+Y89+Z89</f>
        <v>1530</v>
      </c>
      <c r="AB89" s="52">
        <v>2026</v>
      </c>
      <c r="AC89" s="36"/>
    </row>
    <row r="90" spans="2:32" s="18" customFormat="1" ht="37.5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45" t="s">
        <v>51</v>
      </c>
      <c r="T90" s="46" t="s">
        <v>17</v>
      </c>
      <c r="U90" s="12">
        <v>99.5</v>
      </c>
      <c r="V90" s="12">
        <v>99.5</v>
      </c>
      <c r="W90" s="12">
        <v>99.5</v>
      </c>
      <c r="X90" s="12">
        <v>99.5</v>
      </c>
      <c r="Y90" s="12">
        <v>99.5</v>
      </c>
      <c r="Z90" s="12">
        <v>99.5</v>
      </c>
      <c r="AA90" s="12">
        <v>99.5</v>
      </c>
      <c r="AB90" s="46">
        <v>2026</v>
      </c>
      <c r="AC90" s="36"/>
    </row>
    <row r="91" spans="2:32" ht="39.75" customHeight="1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45" t="s">
        <v>52</v>
      </c>
      <c r="T91" s="46" t="s">
        <v>17</v>
      </c>
      <c r="U91" s="12">
        <v>97.9</v>
      </c>
      <c r="V91" s="12">
        <v>97.9</v>
      </c>
      <c r="W91" s="12">
        <v>97.9</v>
      </c>
      <c r="X91" s="12">
        <v>97.9</v>
      </c>
      <c r="Y91" s="12">
        <v>97.9</v>
      </c>
      <c r="Z91" s="12">
        <v>97.9</v>
      </c>
      <c r="AA91" s="12">
        <v>97.9</v>
      </c>
      <c r="AB91" s="46">
        <v>2026</v>
      </c>
      <c r="AC91" s="35"/>
    </row>
    <row r="92" spans="2:32" ht="37.5" x14ac:dyDescent="0.3">
      <c r="B92" s="10">
        <v>0</v>
      </c>
      <c r="C92" s="10">
        <v>1</v>
      </c>
      <c r="D92" s="10">
        <v>1</v>
      </c>
      <c r="E92" s="10">
        <v>0</v>
      </c>
      <c r="F92" s="10">
        <v>7</v>
      </c>
      <c r="G92" s="10">
        <v>0</v>
      </c>
      <c r="H92" s="10">
        <v>9</v>
      </c>
      <c r="I92" s="10">
        <v>0</v>
      </c>
      <c r="J92" s="10">
        <v>1</v>
      </c>
      <c r="K92" s="10">
        <v>2</v>
      </c>
      <c r="L92" s="10">
        <v>0</v>
      </c>
      <c r="M92" s="10">
        <v>3</v>
      </c>
      <c r="N92" s="10">
        <v>9</v>
      </c>
      <c r="O92" s="10">
        <v>9</v>
      </c>
      <c r="P92" s="10">
        <v>9</v>
      </c>
      <c r="Q92" s="10">
        <v>9</v>
      </c>
      <c r="R92" s="10">
        <v>9</v>
      </c>
      <c r="S92" s="45" t="s">
        <v>53</v>
      </c>
      <c r="T92" s="46" t="s">
        <v>13</v>
      </c>
      <c r="U92" s="14">
        <v>70</v>
      </c>
      <c r="V92" s="14">
        <v>170</v>
      </c>
      <c r="W92" s="14">
        <v>170</v>
      </c>
      <c r="X92" s="14">
        <v>70</v>
      </c>
      <c r="Y92" s="14">
        <v>70</v>
      </c>
      <c r="Z92" s="14">
        <v>70</v>
      </c>
      <c r="AA92" s="14">
        <f>U92+V92+W92+X92+Y92+Z92</f>
        <v>620</v>
      </c>
      <c r="AB92" s="46">
        <v>2026</v>
      </c>
      <c r="AC92" s="35"/>
    </row>
    <row r="93" spans="2:32" ht="50.25" customHeight="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45" t="s">
        <v>54</v>
      </c>
      <c r="T93" s="46" t="s">
        <v>28</v>
      </c>
      <c r="U93" s="46">
        <v>13</v>
      </c>
      <c r="V93" s="46">
        <v>14</v>
      </c>
      <c r="W93" s="46">
        <v>14</v>
      </c>
      <c r="X93" s="46">
        <v>14</v>
      </c>
      <c r="Y93" s="46">
        <v>14</v>
      </c>
      <c r="Z93" s="46">
        <v>14</v>
      </c>
      <c r="AA93" s="46">
        <v>14</v>
      </c>
      <c r="AB93" s="46">
        <v>2026</v>
      </c>
      <c r="AC93" s="67"/>
      <c r="AD93" s="68"/>
      <c r="AE93" s="68"/>
      <c r="AF93" s="68"/>
    </row>
    <row r="94" spans="2:32" ht="37.5" x14ac:dyDescent="0.3">
      <c r="B94" s="10">
        <v>0</v>
      </c>
      <c r="C94" s="10">
        <v>1</v>
      </c>
      <c r="D94" s="10">
        <v>1</v>
      </c>
      <c r="E94" s="10">
        <v>0</v>
      </c>
      <c r="F94" s="10">
        <v>7</v>
      </c>
      <c r="G94" s="10">
        <v>0</v>
      </c>
      <c r="H94" s="10">
        <v>9</v>
      </c>
      <c r="I94" s="10">
        <v>0</v>
      </c>
      <c r="J94" s="10">
        <v>1</v>
      </c>
      <c r="K94" s="10">
        <v>2</v>
      </c>
      <c r="L94" s="10">
        <v>0</v>
      </c>
      <c r="M94" s="10">
        <v>3</v>
      </c>
      <c r="N94" s="10">
        <v>9</v>
      </c>
      <c r="O94" s="10">
        <v>9</v>
      </c>
      <c r="P94" s="10">
        <v>9</v>
      </c>
      <c r="Q94" s="10">
        <v>9</v>
      </c>
      <c r="R94" s="10">
        <v>9</v>
      </c>
      <c r="S94" s="45" t="s">
        <v>55</v>
      </c>
      <c r="T94" s="46" t="s">
        <v>13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6">
        <v>2026</v>
      </c>
      <c r="AC94" s="35"/>
    </row>
    <row r="95" spans="2:32" ht="37.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44" t="s">
        <v>127</v>
      </c>
      <c r="T95" s="46" t="s">
        <v>28</v>
      </c>
      <c r="U95" s="46">
        <v>34</v>
      </c>
      <c r="V95" s="46">
        <v>34</v>
      </c>
      <c r="W95" s="46">
        <v>34</v>
      </c>
      <c r="X95" s="46">
        <v>34</v>
      </c>
      <c r="Y95" s="46">
        <v>34</v>
      </c>
      <c r="Z95" s="46">
        <v>34</v>
      </c>
      <c r="AA95" s="46">
        <v>34</v>
      </c>
      <c r="AB95" s="46">
        <v>2026</v>
      </c>
      <c r="AC95" s="35"/>
    </row>
    <row r="96" spans="2:32" x14ac:dyDescent="0.3">
      <c r="B96" s="10">
        <v>0</v>
      </c>
      <c r="C96" s="10">
        <v>1</v>
      </c>
      <c r="D96" s="10">
        <v>1</v>
      </c>
      <c r="E96" s="10">
        <v>0</v>
      </c>
      <c r="F96" s="10">
        <v>7</v>
      </c>
      <c r="G96" s="10">
        <v>0</v>
      </c>
      <c r="H96" s="10">
        <v>9</v>
      </c>
      <c r="I96" s="10">
        <v>0</v>
      </c>
      <c r="J96" s="10">
        <v>1</v>
      </c>
      <c r="K96" s="10">
        <v>2</v>
      </c>
      <c r="L96" s="10">
        <v>0</v>
      </c>
      <c r="M96" s="10">
        <v>3</v>
      </c>
      <c r="N96" s="10">
        <v>9</v>
      </c>
      <c r="O96" s="10">
        <v>9</v>
      </c>
      <c r="P96" s="10">
        <v>9</v>
      </c>
      <c r="Q96" s="10">
        <v>9</v>
      </c>
      <c r="R96" s="10">
        <v>9</v>
      </c>
      <c r="S96" s="45" t="s">
        <v>56</v>
      </c>
      <c r="T96" s="46" t="s">
        <v>13</v>
      </c>
      <c r="U96" s="14">
        <v>85</v>
      </c>
      <c r="V96" s="14">
        <v>285</v>
      </c>
      <c r="W96" s="14">
        <v>285</v>
      </c>
      <c r="X96" s="14">
        <v>85</v>
      </c>
      <c r="Y96" s="14">
        <v>85</v>
      </c>
      <c r="Z96" s="14">
        <v>85</v>
      </c>
      <c r="AA96" s="14">
        <f>U96+V96+W96+X96+Y96+Z96</f>
        <v>910</v>
      </c>
      <c r="AB96" s="46">
        <v>2026</v>
      </c>
      <c r="AC96" s="35"/>
    </row>
    <row r="97" spans="2:30" ht="37.5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45" t="s">
        <v>57</v>
      </c>
      <c r="T97" s="46" t="s">
        <v>17</v>
      </c>
      <c r="U97" s="12">
        <v>8</v>
      </c>
      <c r="V97" s="12">
        <v>8</v>
      </c>
      <c r="W97" s="12">
        <v>8</v>
      </c>
      <c r="X97" s="12">
        <v>8</v>
      </c>
      <c r="Y97" s="12">
        <v>8</v>
      </c>
      <c r="Z97" s="12">
        <v>8</v>
      </c>
      <c r="AA97" s="12">
        <v>8</v>
      </c>
      <c r="AB97" s="46">
        <v>2026</v>
      </c>
      <c r="AC97" s="35"/>
    </row>
    <row r="98" spans="2:30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45" t="s">
        <v>58</v>
      </c>
      <c r="T98" s="46" t="s">
        <v>25</v>
      </c>
      <c r="U98" s="13">
        <v>1150</v>
      </c>
      <c r="V98" s="13">
        <v>1150</v>
      </c>
      <c r="W98" s="13">
        <v>1150</v>
      </c>
      <c r="X98" s="13">
        <v>1150</v>
      </c>
      <c r="Y98" s="13">
        <v>1150</v>
      </c>
      <c r="Z98" s="13">
        <v>1150</v>
      </c>
      <c r="AA98" s="13">
        <f>SUM(U98:Z98)</f>
        <v>6900</v>
      </c>
      <c r="AB98" s="46">
        <v>2026</v>
      </c>
      <c r="AC98" s="35"/>
    </row>
    <row r="99" spans="2:30" ht="37.5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45" t="s">
        <v>175</v>
      </c>
      <c r="T99" s="46" t="s">
        <v>25</v>
      </c>
      <c r="U99" s="13">
        <v>20</v>
      </c>
      <c r="V99" s="13">
        <v>20</v>
      </c>
      <c r="W99" s="13">
        <v>20</v>
      </c>
      <c r="X99" s="13">
        <v>20</v>
      </c>
      <c r="Y99" s="13">
        <v>20</v>
      </c>
      <c r="Z99" s="13">
        <v>20</v>
      </c>
      <c r="AA99" s="13">
        <f>SUM(U99:Z99)</f>
        <v>120</v>
      </c>
      <c r="AB99" s="46">
        <v>2026</v>
      </c>
      <c r="AC99" s="35"/>
    </row>
    <row r="100" spans="2:30" ht="56.25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45" t="s">
        <v>59</v>
      </c>
      <c r="T100" s="46" t="s">
        <v>25</v>
      </c>
      <c r="U100" s="13">
        <v>2300</v>
      </c>
      <c r="V100" s="13">
        <v>2300</v>
      </c>
      <c r="W100" s="13">
        <v>2300</v>
      </c>
      <c r="X100" s="13">
        <v>2300</v>
      </c>
      <c r="Y100" s="13">
        <v>2300</v>
      </c>
      <c r="Z100" s="13">
        <v>2300</v>
      </c>
      <c r="AA100" s="13">
        <f>SUM(U100:Z100)</f>
        <v>13800</v>
      </c>
      <c r="AB100" s="46">
        <v>2026</v>
      </c>
      <c r="AC100" s="35"/>
    </row>
    <row r="101" spans="2:30" s="18" customFormat="1" ht="23.25" customHeight="1" x14ac:dyDescent="0.3">
      <c r="B101" s="10">
        <v>0</v>
      </c>
      <c r="C101" s="10">
        <v>1</v>
      </c>
      <c r="D101" s="10">
        <v>1</v>
      </c>
      <c r="E101" s="10">
        <v>0</v>
      </c>
      <c r="F101" s="10">
        <v>7</v>
      </c>
      <c r="G101" s="10">
        <v>0</v>
      </c>
      <c r="H101" s="10">
        <v>0</v>
      </c>
      <c r="I101" s="10">
        <v>0</v>
      </c>
      <c r="J101" s="10">
        <v>1</v>
      </c>
      <c r="K101" s="10">
        <v>2</v>
      </c>
      <c r="L101" s="10">
        <v>0</v>
      </c>
      <c r="M101" s="10">
        <v>4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51" t="s">
        <v>60</v>
      </c>
      <c r="T101" s="46" t="s">
        <v>13</v>
      </c>
      <c r="U101" s="9">
        <f>U103+U106+U104</f>
        <v>251819.1</v>
      </c>
      <c r="V101" s="9">
        <f t="shared" ref="V101:AA101" si="11">V103+V106+V104</f>
        <v>262207</v>
      </c>
      <c r="W101" s="9">
        <f t="shared" si="11"/>
        <v>260126.30000000002</v>
      </c>
      <c r="X101" s="9">
        <f t="shared" si="11"/>
        <v>37805.599999999999</v>
      </c>
      <c r="Y101" s="9">
        <f t="shared" si="11"/>
        <v>37805.599999999999</v>
      </c>
      <c r="Z101" s="9">
        <f t="shared" si="11"/>
        <v>37805.599999999999</v>
      </c>
      <c r="AA101" s="9">
        <f t="shared" si="11"/>
        <v>887569.20000000007</v>
      </c>
      <c r="AB101" s="52">
        <v>2026</v>
      </c>
      <c r="AC101" s="36"/>
    </row>
    <row r="102" spans="2:30" s="18" customFormat="1" ht="37.5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45" t="s">
        <v>61</v>
      </c>
      <c r="T102" s="46" t="s">
        <v>17</v>
      </c>
      <c r="U102" s="12">
        <v>80</v>
      </c>
      <c r="V102" s="12">
        <v>80</v>
      </c>
      <c r="W102" s="12">
        <v>80</v>
      </c>
      <c r="X102" s="12">
        <v>80</v>
      </c>
      <c r="Y102" s="12">
        <v>80</v>
      </c>
      <c r="Z102" s="12">
        <v>80</v>
      </c>
      <c r="AA102" s="12">
        <v>80</v>
      </c>
      <c r="AB102" s="46">
        <v>2026</v>
      </c>
      <c r="AC102" s="36"/>
    </row>
    <row r="103" spans="2:30" x14ac:dyDescent="0.3">
      <c r="B103" s="10">
        <v>0</v>
      </c>
      <c r="C103" s="10">
        <v>1</v>
      </c>
      <c r="D103" s="10">
        <v>1</v>
      </c>
      <c r="E103" s="10">
        <v>0</v>
      </c>
      <c r="F103" s="10">
        <v>7</v>
      </c>
      <c r="G103" s="10">
        <v>0</v>
      </c>
      <c r="H103" s="10">
        <v>2</v>
      </c>
      <c r="I103" s="10">
        <v>0</v>
      </c>
      <c r="J103" s="10">
        <v>1</v>
      </c>
      <c r="K103" s="10">
        <v>2</v>
      </c>
      <c r="L103" s="10">
        <v>0</v>
      </c>
      <c r="M103" s="10">
        <v>4</v>
      </c>
      <c r="N103" s="10" t="s">
        <v>124</v>
      </c>
      <c r="O103" s="10">
        <v>3</v>
      </c>
      <c r="P103" s="10">
        <v>0</v>
      </c>
      <c r="Q103" s="10">
        <v>4</v>
      </c>
      <c r="R103" s="10">
        <v>0</v>
      </c>
      <c r="S103" s="69" t="s">
        <v>62</v>
      </c>
      <c r="T103" s="71" t="s">
        <v>13</v>
      </c>
      <c r="U103" s="14">
        <v>28941.599999999999</v>
      </c>
      <c r="V103" s="14">
        <v>28941.599999999999</v>
      </c>
      <c r="W103" s="14">
        <v>28941.599999999999</v>
      </c>
      <c r="X103" s="14">
        <v>28941.599999999999</v>
      </c>
      <c r="Y103" s="14">
        <v>28941.599999999999</v>
      </c>
      <c r="Z103" s="14">
        <v>28941.599999999999</v>
      </c>
      <c r="AA103" s="14">
        <f>U103+V103+W103+X103+Y103+Z103</f>
        <v>173649.6</v>
      </c>
      <c r="AB103" s="46">
        <v>2026</v>
      </c>
      <c r="AC103" s="35"/>
    </row>
    <row r="104" spans="2:30" x14ac:dyDescent="0.3">
      <c r="B104" s="10">
        <v>0</v>
      </c>
      <c r="C104" s="10">
        <v>1</v>
      </c>
      <c r="D104" s="10">
        <v>1</v>
      </c>
      <c r="E104" s="10">
        <v>0</v>
      </c>
      <c r="F104" s="10">
        <v>7</v>
      </c>
      <c r="G104" s="10">
        <v>0</v>
      </c>
      <c r="H104" s="10">
        <v>2</v>
      </c>
      <c r="I104" s="10">
        <v>0</v>
      </c>
      <c r="J104" s="10">
        <v>1</v>
      </c>
      <c r="K104" s="10">
        <v>2</v>
      </c>
      <c r="L104" s="10">
        <v>0</v>
      </c>
      <c r="M104" s="10">
        <v>4</v>
      </c>
      <c r="N104" s="10" t="s">
        <v>124</v>
      </c>
      <c r="O104" s="10">
        <v>3</v>
      </c>
      <c r="P104" s="10">
        <v>0</v>
      </c>
      <c r="Q104" s="10">
        <v>4</v>
      </c>
      <c r="R104" s="10">
        <v>0</v>
      </c>
      <c r="S104" s="70"/>
      <c r="T104" s="72"/>
      <c r="U104" s="14">
        <v>214013.5</v>
      </c>
      <c r="V104" s="14">
        <v>224401.4</v>
      </c>
      <c r="W104" s="14">
        <v>222320.7</v>
      </c>
      <c r="X104" s="14">
        <v>0</v>
      </c>
      <c r="Y104" s="14">
        <v>0</v>
      </c>
      <c r="Z104" s="14">
        <v>0</v>
      </c>
      <c r="AA104" s="14">
        <f>U104+V104+W104+X104+Y104+Z104</f>
        <v>660735.60000000009</v>
      </c>
      <c r="AB104" s="46">
        <v>2026</v>
      </c>
      <c r="AC104" s="35"/>
    </row>
    <row r="105" spans="2:30" ht="23.25" customHeight="1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45" t="s">
        <v>63</v>
      </c>
      <c r="T105" s="46" t="s">
        <v>17</v>
      </c>
      <c r="U105" s="12">
        <v>100</v>
      </c>
      <c r="V105" s="12">
        <v>100</v>
      </c>
      <c r="W105" s="12">
        <v>100</v>
      </c>
      <c r="X105" s="12">
        <v>100</v>
      </c>
      <c r="Y105" s="12">
        <v>100</v>
      </c>
      <c r="Z105" s="12">
        <v>100</v>
      </c>
      <c r="AA105" s="12">
        <v>100</v>
      </c>
      <c r="AB105" s="46">
        <v>2026</v>
      </c>
      <c r="AC105" s="35"/>
    </row>
    <row r="106" spans="2:30" ht="21.75" customHeight="1" x14ac:dyDescent="0.3">
      <c r="B106" s="10">
        <v>0</v>
      </c>
      <c r="C106" s="10">
        <v>1</v>
      </c>
      <c r="D106" s="10">
        <v>1</v>
      </c>
      <c r="E106" s="10">
        <v>0</v>
      </c>
      <c r="F106" s="10">
        <v>7</v>
      </c>
      <c r="G106" s="10">
        <v>0</v>
      </c>
      <c r="H106" s="10">
        <v>2</v>
      </c>
      <c r="I106" s="10">
        <v>0</v>
      </c>
      <c r="J106" s="10">
        <v>1</v>
      </c>
      <c r="K106" s="10">
        <v>2</v>
      </c>
      <c r="L106" s="10">
        <v>0</v>
      </c>
      <c r="M106" s="10">
        <v>4</v>
      </c>
      <c r="N106" s="10">
        <v>9</v>
      </c>
      <c r="O106" s="10">
        <v>9</v>
      </c>
      <c r="P106" s="10">
        <v>9</v>
      </c>
      <c r="Q106" s="10">
        <v>9</v>
      </c>
      <c r="R106" s="10">
        <v>9</v>
      </c>
      <c r="S106" s="45" t="s">
        <v>64</v>
      </c>
      <c r="T106" s="46" t="s">
        <v>13</v>
      </c>
      <c r="U106" s="14">
        <v>8864</v>
      </c>
      <c r="V106" s="14">
        <v>8864</v>
      </c>
      <c r="W106" s="14">
        <v>8864</v>
      </c>
      <c r="X106" s="14">
        <v>8864</v>
      </c>
      <c r="Y106" s="14">
        <v>8864</v>
      </c>
      <c r="Z106" s="14">
        <v>8864</v>
      </c>
      <c r="AA106" s="14">
        <f>U106+V106+W106+X106+Y106+Z106</f>
        <v>53184</v>
      </c>
      <c r="AB106" s="46">
        <v>2026</v>
      </c>
      <c r="AC106" s="35"/>
    </row>
    <row r="107" spans="2:30" ht="37.5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45" t="s">
        <v>65</v>
      </c>
      <c r="T107" s="46" t="s">
        <v>17</v>
      </c>
      <c r="U107" s="12">
        <v>100</v>
      </c>
      <c r="V107" s="12">
        <v>100</v>
      </c>
      <c r="W107" s="12">
        <v>100</v>
      </c>
      <c r="X107" s="12">
        <v>100</v>
      </c>
      <c r="Y107" s="12">
        <v>100</v>
      </c>
      <c r="Z107" s="12">
        <v>100</v>
      </c>
      <c r="AA107" s="12">
        <v>100</v>
      </c>
      <c r="AB107" s="46">
        <v>2026</v>
      </c>
      <c r="AC107" s="35"/>
    </row>
    <row r="108" spans="2:30" s="18" customFormat="1" ht="37.5" x14ac:dyDescent="0.3">
      <c r="B108" s="10">
        <v>0</v>
      </c>
      <c r="C108" s="10">
        <v>1</v>
      </c>
      <c r="D108" s="10">
        <v>1</v>
      </c>
      <c r="E108" s="10">
        <v>0</v>
      </c>
      <c r="F108" s="10">
        <v>7</v>
      </c>
      <c r="G108" s="10">
        <v>0</v>
      </c>
      <c r="H108" s="10">
        <v>2</v>
      </c>
      <c r="I108" s="10">
        <v>0</v>
      </c>
      <c r="J108" s="10">
        <v>1</v>
      </c>
      <c r="K108" s="10">
        <v>2</v>
      </c>
      <c r="L108" s="10">
        <v>0</v>
      </c>
      <c r="M108" s="10">
        <v>5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51" t="s">
        <v>66</v>
      </c>
      <c r="T108" s="46" t="s">
        <v>13</v>
      </c>
      <c r="U108" s="9">
        <f>U110+U114+U116+U119+U121+U112+U117+U111</f>
        <v>22564.7</v>
      </c>
      <c r="V108" s="9">
        <f t="shared" ref="V108:Z108" si="12">V110+V114+V116+V119+V121+V112+V117+V111</f>
        <v>71401.600000000006</v>
      </c>
      <c r="W108" s="9">
        <f t="shared" si="12"/>
        <v>57422.8</v>
      </c>
      <c r="X108" s="9">
        <f t="shared" si="12"/>
        <v>19162.099999999999</v>
      </c>
      <c r="Y108" s="9">
        <f t="shared" si="12"/>
        <v>19162.099999999999</v>
      </c>
      <c r="Z108" s="9">
        <f t="shared" si="12"/>
        <v>19162.099999999999</v>
      </c>
      <c r="AA108" s="9">
        <f>U108+V108+W108+X108+Y108+Z108</f>
        <v>208875.40000000002</v>
      </c>
      <c r="AB108" s="52">
        <v>2026</v>
      </c>
      <c r="AC108" s="39"/>
    </row>
    <row r="109" spans="2:30" s="18" customFormat="1" ht="38.25" customHeight="1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45" t="s">
        <v>32</v>
      </c>
      <c r="T109" s="46" t="s">
        <v>28</v>
      </c>
      <c r="U109" s="21">
        <v>52</v>
      </c>
      <c r="V109" s="21">
        <v>53</v>
      </c>
      <c r="W109" s="21">
        <v>53</v>
      </c>
      <c r="X109" s="21">
        <v>53</v>
      </c>
      <c r="Y109" s="21">
        <v>53</v>
      </c>
      <c r="Z109" s="21">
        <v>53</v>
      </c>
      <c r="AA109" s="21">
        <v>53</v>
      </c>
      <c r="AB109" s="46">
        <v>2026</v>
      </c>
      <c r="AC109" s="36"/>
    </row>
    <row r="110" spans="2:30" s="18" customFormat="1" ht="21" customHeight="1" x14ac:dyDescent="0.3">
      <c r="B110" s="10">
        <v>0</v>
      </c>
      <c r="C110" s="10">
        <v>1</v>
      </c>
      <c r="D110" s="10">
        <v>1</v>
      </c>
      <c r="E110" s="10">
        <v>0</v>
      </c>
      <c r="F110" s="10">
        <v>7</v>
      </c>
      <c r="G110" s="10">
        <v>0</v>
      </c>
      <c r="H110" s="10">
        <v>2</v>
      </c>
      <c r="I110" s="10">
        <v>0</v>
      </c>
      <c r="J110" s="10">
        <v>1</v>
      </c>
      <c r="K110" s="10">
        <v>2</v>
      </c>
      <c r="L110" s="10">
        <v>0</v>
      </c>
      <c r="M110" s="10">
        <v>5</v>
      </c>
      <c r="N110" s="10">
        <v>9</v>
      </c>
      <c r="O110" s="10">
        <v>9</v>
      </c>
      <c r="P110" s="10">
        <v>9</v>
      </c>
      <c r="Q110" s="10">
        <v>9</v>
      </c>
      <c r="R110" s="10">
        <v>9</v>
      </c>
      <c r="S110" s="74" t="s">
        <v>67</v>
      </c>
      <c r="T110" s="71" t="s">
        <v>13</v>
      </c>
      <c r="U110" s="14">
        <v>7456.9</v>
      </c>
      <c r="V110" s="14">
        <v>39085.300000000003</v>
      </c>
      <c r="W110" s="14">
        <v>26080.1</v>
      </c>
      <c r="X110" s="14">
        <v>7456.9</v>
      </c>
      <c r="Y110" s="14">
        <v>7456.9</v>
      </c>
      <c r="Z110" s="14">
        <v>7456.9</v>
      </c>
      <c r="AA110" s="14">
        <f>U110+V110+W110+X110+Y110+Z110</f>
        <v>94992.999999999985</v>
      </c>
      <c r="AB110" s="46">
        <v>2026</v>
      </c>
      <c r="AC110" s="36"/>
      <c r="AD110" s="19"/>
    </row>
    <row r="111" spans="2:30" ht="18.75" customHeight="1" x14ac:dyDescent="0.3">
      <c r="B111" s="10">
        <v>0</v>
      </c>
      <c r="C111" s="10">
        <v>1</v>
      </c>
      <c r="D111" s="10">
        <v>1</v>
      </c>
      <c r="E111" s="10">
        <v>0</v>
      </c>
      <c r="F111" s="10">
        <v>7</v>
      </c>
      <c r="G111" s="10">
        <v>0</v>
      </c>
      <c r="H111" s="10">
        <v>2</v>
      </c>
      <c r="I111" s="10">
        <v>0</v>
      </c>
      <c r="J111" s="10">
        <v>1</v>
      </c>
      <c r="K111" s="10">
        <v>2</v>
      </c>
      <c r="L111" s="10">
        <v>0</v>
      </c>
      <c r="M111" s="10">
        <v>5</v>
      </c>
      <c r="N111" s="10" t="s">
        <v>39</v>
      </c>
      <c r="O111" s="10">
        <v>0</v>
      </c>
      <c r="P111" s="10">
        <v>4</v>
      </c>
      <c r="Q111" s="10">
        <v>4</v>
      </c>
      <c r="R111" s="10">
        <v>0</v>
      </c>
      <c r="S111" s="75"/>
      <c r="T111" s="72"/>
      <c r="U111" s="14">
        <v>2173</v>
      </c>
      <c r="V111" s="14">
        <v>1994.8</v>
      </c>
      <c r="W111" s="14">
        <v>0</v>
      </c>
      <c r="X111" s="14">
        <v>0</v>
      </c>
      <c r="Y111" s="14">
        <v>0</v>
      </c>
      <c r="Z111" s="14">
        <v>0</v>
      </c>
      <c r="AA111" s="14">
        <f>U111+V111+W111+X111+Y111+Z111</f>
        <v>4167.8</v>
      </c>
      <c r="AB111" s="46">
        <v>2022</v>
      </c>
      <c r="AC111" s="35"/>
      <c r="AD111" s="4"/>
    </row>
    <row r="112" spans="2:30" ht="20.25" customHeight="1" x14ac:dyDescent="0.3">
      <c r="B112" s="10">
        <v>0</v>
      </c>
      <c r="C112" s="10">
        <v>1</v>
      </c>
      <c r="D112" s="10">
        <v>1</v>
      </c>
      <c r="E112" s="10">
        <v>0</v>
      </c>
      <c r="F112" s="10">
        <v>7</v>
      </c>
      <c r="G112" s="10">
        <v>0</v>
      </c>
      <c r="H112" s="10">
        <v>2</v>
      </c>
      <c r="I112" s="10">
        <v>0</v>
      </c>
      <c r="J112" s="10">
        <v>1</v>
      </c>
      <c r="K112" s="10">
        <v>2</v>
      </c>
      <c r="L112" s="10">
        <v>0</v>
      </c>
      <c r="M112" s="10">
        <v>5</v>
      </c>
      <c r="N112" s="10">
        <v>1</v>
      </c>
      <c r="O112" s="10">
        <v>0</v>
      </c>
      <c r="P112" s="10">
        <v>4</v>
      </c>
      <c r="Q112" s="10">
        <v>4</v>
      </c>
      <c r="R112" s="10">
        <v>0</v>
      </c>
      <c r="S112" s="75"/>
      <c r="T112" s="72"/>
      <c r="U112" s="15">
        <v>8691.7000000000007</v>
      </c>
      <c r="V112" s="15">
        <v>7978.8</v>
      </c>
      <c r="W112" s="15">
        <v>0</v>
      </c>
      <c r="X112" s="14">
        <v>0</v>
      </c>
      <c r="Y112" s="14">
        <v>0</v>
      </c>
      <c r="Z112" s="14">
        <v>0</v>
      </c>
      <c r="AA112" s="14">
        <f>U112+V112+W112+X112+Y112+Z112</f>
        <v>16670.5</v>
      </c>
      <c r="AB112" s="46">
        <v>2022</v>
      </c>
      <c r="AC112" s="35"/>
      <c r="AD112" s="4"/>
    </row>
    <row r="113" spans="2:29" ht="39" customHeight="1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48" t="s">
        <v>68</v>
      </c>
      <c r="T113" s="46" t="s">
        <v>28</v>
      </c>
      <c r="U113" s="13">
        <v>5</v>
      </c>
      <c r="V113" s="13">
        <v>5</v>
      </c>
      <c r="W113" s="13">
        <v>1</v>
      </c>
      <c r="X113" s="13">
        <v>5</v>
      </c>
      <c r="Y113" s="13">
        <v>5</v>
      </c>
      <c r="Z113" s="13">
        <v>5</v>
      </c>
      <c r="AA113" s="13">
        <f>SUM(U113:Z113)</f>
        <v>26</v>
      </c>
      <c r="AB113" s="46">
        <v>2026</v>
      </c>
      <c r="AC113" s="26"/>
    </row>
    <row r="114" spans="2:29" ht="38.25" customHeight="1" x14ac:dyDescent="0.3">
      <c r="B114" s="10">
        <v>0</v>
      </c>
      <c r="C114" s="10">
        <v>1</v>
      </c>
      <c r="D114" s="10">
        <v>1</v>
      </c>
      <c r="E114" s="10">
        <v>0</v>
      </c>
      <c r="F114" s="10">
        <v>7</v>
      </c>
      <c r="G114" s="10">
        <v>0</v>
      </c>
      <c r="H114" s="10">
        <v>2</v>
      </c>
      <c r="I114" s="10">
        <v>0</v>
      </c>
      <c r="J114" s="10">
        <v>1</v>
      </c>
      <c r="K114" s="10">
        <v>2</v>
      </c>
      <c r="L114" s="10">
        <v>0</v>
      </c>
      <c r="M114" s="10">
        <v>5</v>
      </c>
      <c r="N114" s="10">
        <v>9</v>
      </c>
      <c r="O114" s="10">
        <v>9</v>
      </c>
      <c r="P114" s="10">
        <v>9</v>
      </c>
      <c r="Q114" s="10">
        <v>9</v>
      </c>
      <c r="R114" s="10">
        <v>9</v>
      </c>
      <c r="S114" s="48" t="s">
        <v>131</v>
      </c>
      <c r="T114" s="46" t="s">
        <v>13</v>
      </c>
      <c r="U114" s="14">
        <v>1342.7</v>
      </c>
      <c r="V114" s="14">
        <v>4342.7</v>
      </c>
      <c r="W114" s="14">
        <v>6342.7</v>
      </c>
      <c r="X114" s="14">
        <v>1342.7</v>
      </c>
      <c r="Y114" s="14">
        <v>1342.7</v>
      </c>
      <c r="Z114" s="14">
        <v>1342.7</v>
      </c>
      <c r="AA114" s="14">
        <f>U114+V114+W114+X114+Y114+Z114</f>
        <v>16056.2</v>
      </c>
      <c r="AB114" s="46">
        <v>2026</v>
      </c>
      <c r="AC114" s="35"/>
    </row>
    <row r="115" spans="2:29" ht="38.25" customHeight="1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48" t="s">
        <v>134</v>
      </c>
      <c r="T115" s="46" t="s">
        <v>28</v>
      </c>
      <c r="U115" s="13">
        <v>1</v>
      </c>
      <c r="V115" s="13">
        <v>1</v>
      </c>
      <c r="W115" s="13">
        <v>1</v>
      </c>
      <c r="X115" s="13">
        <v>1</v>
      </c>
      <c r="Y115" s="13">
        <v>1</v>
      </c>
      <c r="Z115" s="13">
        <v>1</v>
      </c>
      <c r="AA115" s="13">
        <v>6</v>
      </c>
      <c r="AB115" s="46">
        <v>2026</v>
      </c>
      <c r="AC115" s="35"/>
    </row>
    <row r="116" spans="2:29" ht="24" customHeight="1" x14ac:dyDescent="0.3">
      <c r="B116" s="10">
        <v>0</v>
      </c>
      <c r="C116" s="10">
        <v>1</v>
      </c>
      <c r="D116" s="10">
        <v>1</v>
      </c>
      <c r="E116" s="10">
        <v>0</v>
      </c>
      <c r="F116" s="10">
        <v>7</v>
      </c>
      <c r="G116" s="10">
        <v>0</v>
      </c>
      <c r="H116" s="10">
        <v>2</v>
      </c>
      <c r="I116" s="10">
        <v>0</v>
      </c>
      <c r="J116" s="10">
        <v>1</v>
      </c>
      <c r="K116" s="10">
        <v>2</v>
      </c>
      <c r="L116" s="10">
        <v>0</v>
      </c>
      <c r="M116" s="10">
        <v>5</v>
      </c>
      <c r="N116" s="10" t="s">
        <v>39</v>
      </c>
      <c r="O116" s="10">
        <v>0</v>
      </c>
      <c r="P116" s="10">
        <v>4</v>
      </c>
      <c r="Q116" s="10">
        <v>4</v>
      </c>
      <c r="R116" s="10">
        <v>0</v>
      </c>
      <c r="S116" s="76" t="s">
        <v>69</v>
      </c>
      <c r="T116" s="71" t="s">
        <v>13</v>
      </c>
      <c r="U116" s="14">
        <v>1450.2</v>
      </c>
      <c r="V116" s="14">
        <v>8000</v>
      </c>
      <c r="W116" s="14">
        <v>5000</v>
      </c>
      <c r="X116" s="14">
        <v>0</v>
      </c>
      <c r="Y116" s="14">
        <v>0</v>
      </c>
      <c r="Z116" s="14">
        <v>0</v>
      </c>
      <c r="AA116" s="14">
        <f>U116+V116+W116+X116+Y116+Z116</f>
        <v>14450.2</v>
      </c>
      <c r="AB116" s="46">
        <v>2021</v>
      </c>
      <c r="AC116" s="26"/>
    </row>
    <row r="117" spans="2:29" ht="21.75" customHeight="1" x14ac:dyDescent="0.3">
      <c r="B117" s="10">
        <v>0</v>
      </c>
      <c r="C117" s="10">
        <v>1</v>
      </c>
      <c r="D117" s="10">
        <v>1</v>
      </c>
      <c r="E117" s="10">
        <v>0</v>
      </c>
      <c r="F117" s="10">
        <v>7</v>
      </c>
      <c r="G117" s="10">
        <v>0</v>
      </c>
      <c r="H117" s="10">
        <v>2</v>
      </c>
      <c r="I117" s="10">
        <v>0</v>
      </c>
      <c r="J117" s="10">
        <v>1</v>
      </c>
      <c r="K117" s="10">
        <v>2</v>
      </c>
      <c r="L117" s="10">
        <v>0</v>
      </c>
      <c r="M117" s="10">
        <v>5</v>
      </c>
      <c r="N117" s="10">
        <v>1</v>
      </c>
      <c r="O117" s="10">
        <v>0</v>
      </c>
      <c r="P117" s="10">
        <v>4</v>
      </c>
      <c r="Q117" s="10">
        <v>4</v>
      </c>
      <c r="R117" s="10">
        <v>0</v>
      </c>
      <c r="S117" s="77"/>
      <c r="T117" s="72"/>
      <c r="U117" s="14">
        <v>1450.2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f>U117+V117+W117+X117+Y117+Z117</f>
        <v>1450.2</v>
      </c>
      <c r="AB117" s="46">
        <v>2021</v>
      </c>
      <c r="AC117" s="35"/>
    </row>
    <row r="118" spans="2:29" ht="37.5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45" t="s">
        <v>70</v>
      </c>
      <c r="T118" s="46" t="s">
        <v>28</v>
      </c>
      <c r="U118" s="13">
        <v>1</v>
      </c>
      <c r="V118" s="13">
        <v>1</v>
      </c>
      <c r="W118" s="13">
        <v>1</v>
      </c>
      <c r="X118" s="13">
        <v>0</v>
      </c>
      <c r="Y118" s="13">
        <v>0</v>
      </c>
      <c r="Z118" s="13">
        <v>0</v>
      </c>
      <c r="AA118" s="13">
        <f>SUM(U118:Z118)</f>
        <v>3</v>
      </c>
      <c r="AB118" s="46">
        <v>2023</v>
      </c>
      <c r="AC118" s="35"/>
    </row>
    <row r="119" spans="2:29" ht="37.5" x14ac:dyDescent="0.35">
      <c r="B119" s="10">
        <v>0</v>
      </c>
      <c r="C119" s="10">
        <v>1</v>
      </c>
      <c r="D119" s="10">
        <v>1</v>
      </c>
      <c r="E119" s="10">
        <v>0</v>
      </c>
      <c r="F119" s="10">
        <v>7</v>
      </c>
      <c r="G119" s="10">
        <v>0</v>
      </c>
      <c r="H119" s="10">
        <v>2</v>
      </c>
      <c r="I119" s="10">
        <v>0</v>
      </c>
      <c r="J119" s="10">
        <v>1</v>
      </c>
      <c r="K119" s="10">
        <v>2</v>
      </c>
      <c r="L119" s="10">
        <v>0</v>
      </c>
      <c r="M119" s="10">
        <v>5</v>
      </c>
      <c r="N119" s="10">
        <v>9</v>
      </c>
      <c r="O119" s="10">
        <v>9</v>
      </c>
      <c r="P119" s="10">
        <v>9</v>
      </c>
      <c r="Q119" s="10">
        <v>9</v>
      </c>
      <c r="R119" s="10">
        <v>9</v>
      </c>
      <c r="S119" s="45" t="s">
        <v>71</v>
      </c>
      <c r="T119" s="46" t="s">
        <v>13</v>
      </c>
      <c r="U119" s="14">
        <v>0</v>
      </c>
      <c r="V119" s="14">
        <v>0</v>
      </c>
      <c r="W119" s="14">
        <v>0</v>
      </c>
      <c r="X119" s="14">
        <v>362.5</v>
      </c>
      <c r="Y119" s="14">
        <v>362.5</v>
      </c>
      <c r="Z119" s="14">
        <v>362.5</v>
      </c>
      <c r="AA119" s="14">
        <f>U119+V119+W119+X119+Y119+Z119</f>
        <v>1087.5</v>
      </c>
      <c r="AB119" s="46">
        <v>2026</v>
      </c>
      <c r="AC119" s="25"/>
    </row>
    <row r="120" spans="2:29" ht="41.25" customHeight="1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45" t="s">
        <v>72</v>
      </c>
      <c r="T120" s="46" t="s">
        <v>28</v>
      </c>
      <c r="U120" s="13">
        <v>0</v>
      </c>
      <c r="V120" s="13">
        <v>0</v>
      </c>
      <c r="W120" s="13">
        <v>0</v>
      </c>
      <c r="X120" s="13">
        <v>10</v>
      </c>
      <c r="Y120" s="13">
        <v>10</v>
      </c>
      <c r="Z120" s="13">
        <v>10</v>
      </c>
      <c r="AA120" s="13">
        <v>10</v>
      </c>
      <c r="AB120" s="46">
        <v>2026</v>
      </c>
      <c r="AC120" s="35"/>
    </row>
    <row r="121" spans="2:29" ht="57.75" customHeight="1" x14ac:dyDescent="0.3">
      <c r="B121" s="10">
        <v>0</v>
      </c>
      <c r="C121" s="10">
        <v>1</v>
      </c>
      <c r="D121" s="10">
        <v>1</v>
      </c>
      <c r="E121" s="10">
        <v>1</v>
      </c>
      <c r="F121" s="10">
        <v>7</v>
      </c>
      <c r="G121" s="10">
        <v>0</v>
      </c>
      <c r="H121" s="10">
        <v>2</v>
      </c>
      <c r="I121" s="10">
        <v>0</v>
      </c>
      <c r="J121" s="10">
        <v>3</v>
      </c>
      <c r="K121" s="10">
        <v>1</v>
      </c>
      <c r="L121" s="10">
        <v>0</v>
      </c>
      <c r="M121" s="10">
        <v>5</v>
      </c>
      <c r="N121" s="10">
        <v>9</v>
      </c>
      <c r="O121" s="10">
        <v>9</v>
      </c>
      <c r="P121" s="10">
        <v>9</v>
      </c>
      <c r="Q121" s="10">
        <v>9</v>
      </c>
      <c r="R121" s="10">
        <v>9</v>
      </c>
      <c r="S121" s="45" t="s">
        <v>158</v>
      </c>
      <c r="T121" s="46" t="s">
        <v>13</v>
      </c>
      <c r="U121" s="14">
        <v>0</v>
      </c>
      <c r="V121" s="14">
        <v>10000</v>
      </c>
      <c r="W121" s="14">
        <v>20000</v>
      </c>
      <c r="X121" s="14">
        <v>10000</v>
      </c>
      <c r="Y121" s="14">
        <v>10000</v>
      </c>
      <c r="Z121" s="14">
        <v>10000</v>
      </c>
      <c r="AA121" s="14">
        <f>U121+V121+W121+X121+Y121+Z121</f>
        <v>60000</v>
      </c>
      <c r="AB121" s="46">
        <v>2026</v>
      </c>
      <c r="AC121" s="26"/>
    </row>
    <row r="122" spans="2:29" ht="57.75" customHeight="1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45" t="s">
        <v>159</v>
      </c>
      <c r="T122" s="46" t="s">
        <v>28</v>
      </c>
      <c r="U122" s="13">
        <v>0</v>
      </c>
      <c r="V122" s="13">
        <v>1</v>
      </c>
      <c r="W122" s="13">
        <v>1</v>
      </c>
      <c r="X122" s="13">
        <v>1</v>
      </c>
      <c r="Y122" s="13">
        <v>1</v>
      </c>
      <c r="Z122" s="13">
        <v>1</v>
      </c>
      <c r="AA122" s="13">
        <v>4</v>
      </c>
      <c r="AB122" s="46">
        <v>2026</v>
      </c>
      <c r="AC122" s="26"/>
    </row>
    <row r="123" spans="2:29" s="18" customFormat="1" ht="37.5" x14ac:dyDescent="0.3">
      <c r="B123" s="10">
        <v>0</v>
      </c>
      <c r="C123" s="10">
        <v>1</v>
      </c>
      <c r="D123" s="10">
        <v>1</v>
      </c>
      <c r="E123" s="10">
        <v>0</v>
      </c>
      <c r="F123" s="10">
        <v>7</v>
      </c>
      <c r="G123" s="10">
        <v>0</v>
      </c>
      <c r="H123" s="10">
        <v>3</v>
      </c>
      <c r="I123" s="10">
        <v>0</v>
      </c>
      <c r="J123" s="10">
        <v>1</v>
      </c>
      <c r="K123" s="10">
        <v>3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51" t="s">
        <v>73</v>
      </c>
      <c r="T123" s="52" t="s">
        <v>13</v>
      </c>
      <c r="U123" s="9">
        <f t="shared" ref="U123:Z123" si="13">U124+U134</f>
        <v>46061.400000000009</v>
      </c>
      <c r="V123" s="9">
        <f t="shared" si="13"/>
        <v>46361.400000000009</v>
      </c>
      <c r="W123" s="9">
        <f t="shared" si="13"/>
        <v>46361.400000000009</v>
      </c>
      <c r="X123" s="9">
        <f t="shared" si="13"/>
        <v>46348.200000000012</v>
      </c>
      <c r="Y123" s="9">
        <f t="shared" si="13"/>
        <v>46348.200000000012</v>
      </c>
      <c r="Z123" s="9">
        <f t="shared" si="13"/>
        <v>46348.200000000012</v>
      </c>
      <c r="AA123" s="9">
        <f>U123+V123+W123+X123+Y123+Z123</f>
        <v>277828.80000000005</v>
      </c>
      <c r="AB123" s="52">
        <v>2026</v>
      </c>
      <c r="AC123" s="36"/>
    </row>
    <row r="124" spans="2:29" s="18" customFormat="1" ht="37.5" x14ac:dyDescent="0.3">
      <c r="B124" s="10">
        <v>0</v>
      </c>
      <c r="C124" s="10">
        <v>1</v>
      </c>
      <c r="D124" s="10">
        <v>1</v>
      </c>
      <c r="E124" s="10">
        <v>0</v>
      </c>
      <c r="F124" s="10">
        <v>7</v>
      </c>
      <c r="G124" s="10">
        <v>0</v>
      </c>
      <c r="H124" s="10">
        <v>3</v>
      </c>
      <c r="I124" s="10">
        <v>0</v>
      </c>
      <c r="J124" s="10">
        <v>1</v>
      </c>
      <c r="K124" s="10">
        <v>3</v>
      </c>
      <c r="L124" s="10">
        <v>0</v>
      </c>
      <c r="M124" s="10">
        <v>1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51" t="s">
        <v>74</v>
      </c>
      <c r="T124" s="46" t="s">
        <v>13</v>
      </c>
      <c r="U124" s="9">
        <f>U126+U131+U127+U132</f>
        <v>46061.400000000009</v>
      </c>
      <c r="V124" s="9">
        <f t="shared" ref="V124:Z124" si="14">V126+V131+V127+V132</f>
        <v>46061.400000000009</v>
      </c>
      <c r="W124" s="9">
        <f t="shared" si="14"/>
        <v>46061.400000000009</v>
      </c>
      <c r="X124" s="9">
        <f t="shared" si="14"/>
        <v>46061.400000000009</v>
      </c>
      <c r="Y124" s="9">
        <f t="shared" si="14"/>
        <v>46061.400000000009</v>
      </c>
      <c r="Z124" s="9">
        <f t="shared" si="14"/>
        <v>46061.400000000009</v>
      </c>
      <c r="AA124" s="9">
        <f>U124+V124+W124+X124+Y124+Z124</f>
        <v>276368.40000000008</v>
      </c>
      <c r="AB124" s="52">
        <v>2026</v>
      </c>
      <c r="AC124" s="36"/>
    </row>
    <row r="125" spans="2:29" s="18" customFormat="1" ht="78" customHeight="1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45" t="s">
        <v>75</v>
      </c>
      <c r="T125" s="46" t="s">
        <v>25</v>
      </c>
      <c r="U125" s="13">
        <v>3200</v>
      </c>
      <c r="V125" s="13">
        <v>3200</v>
      </c>
      <c r="W125" s="13">
        <v>3200</v>
      </c>
      <c r="X125" s="13">
        <v>3200</v>
      </c>
      <c r="Y125" s="13">
        <v>3200</v>
      </c>
      <c r="Z125" s="13">
        <v>3200</v>
      </c>
      <c r="AA125" s="13">
        <v>19200</v>
      </c>
      <c r="AB125" s="46">
        <v>2026</v>
      </c>
      <c r="AC125" s="36"/>
    </row>
    <row r="126" spans="2:29" ht="25.5" customHeight="1" x14ac:dyDescent="0.3">
      <c r="B126" s="10">
        <v>0</v>
      </c>
      <c r="C126" s="10">
        <v>1</v>
      </c>
      <c r="D126" s="10">
        <v>1</v>
      </c>
      <c r="E126" s="10">
        <v>0</v>
      </c>
      <c r="F126" s="10">
        <v>7</v>
      </c>
      <c r="G126" s="10">
        <v>0</v>
      </c>
      <c r="H126" s="10">
        <v>3</v>
      </c>
      <c r="I126" s="10">
        <v>0</v>
      </c>
      <c r="J126" s="10">
        <v>1</v>
      </c>
      <c r="K126" s="10">
        <v>3</v>
      </c>
      <c r="L126" s="10">
        <v>0</v>
      </c>
      <c r="M126" s="10">
        <v>1</v>
      </c>
      <c r="N126" s="10">
        <v>9</v>
      </c>
      <c r="O126" s="10">
        <v>9</v>
      </c>
      <c r="P126" s="10">
        <v>9</v>
      </c>
      <c r="Q126" s="10">
        <v>9</v>
      </c>
      <c r="R126" s="10">
        <v>9</v>
      </c>
      <c r="S126" s="69" t="s">
        <v>76</v>
      </c>
      <c r="T126" s="71" t="s">
        <v>13</v>
      </c>
      <c r="U126" s="17">
        <v>39534.300000000003</v>
      </c>
      <c r="V126" s="17">
        <v>39534.300000000003</v>
      </c>
      <c r="W126" s="17">
        <v>39534.300000000003</v>
      </c>
      <c r="X126" s="17">
        <v>39534.300000000003</v>
      </c>
      <c r="Y126" s="17">
        <v>39534.300000000003</v>
      </c>
      <c r="Z126" s="17">
        <v>39534.300000000003</v>
      </c>
      <c r="AA126" s="14">
        <f>U126+V126+W126+X126+Y126+Z126</f>
        <v>237205.8</v>
      </c>
      <c r="AB126" s="46">
        <v>2026</v>
      </c>
      <c r="AC126" s="35"/>
    </row>
    <row r="127" spans="2:29" ht="57" customHeight="1" x14ac:dyDescent="0.3">
      <c r="B127" s="10">
        <v>0</v>
      </c>
      <c r="C127" s="10">
        <v>1</v>
      </c>
      <c r="D127" s="10">
        <v>1</v>
      </c>
      <c r="E127" s="10">
        <v>1</v>
      </c>
      <c r="F127" s="10">
        <v>0</v>
      </c>
      <c r="G127" s="10">
        <v>0</v>
      </c>
      <c r="H127" s="10">
        <v>4</v>
      </c>
      <c r="I127" s="10">
        <v>0</v>
      </c>
      <c r="J127" s="10">
        <v>1</v>
      </c>
      <c r="K127" s="10">
        <v>3</v>
      </c>
      <c r="L127" s="10">
        <v>0</v>
      </c>
      <c r="M127" s="10">
        <v>1</v>
      </c>
      <c r="N127" s="10">
        <v>9</v>
      </c>
      <c r="O127" s="10">
        <v>9</v>
      </c>
      <c r="P127" s="10">
        <v>9</v>
      </c>
      <c r="Q127" s="10">
        <v>9</v>
      </c>
      <c r="R127" s="10">
        <v>9</v>
      </c>
      <c r="S127" s="70"/>
      <c r="T127" s="72"/>
      <c r="U127" s="17">
        <v>1.3</v>
      </c>
      <c r="V127" s="17">
        <v>1.3</v>
      </c>
      <c r="W127" s="17">
        <v>1.3</v>
      </c>
      <c r="X127" s="17">
        <v>1.3</v>
      </c>
      <c r="Y127" s="17">
        <v>1.3</v>
      </c>
      <c r="Z127" s="17">
        <v>1.3</v>
      </c>
      <c r="AA127" s="14">
        <f>U127+V127+W127+X127+Y127+Z127</f>
        <v>7.8</v>
      </c>
      <c r="AB127" s="46">
        <v>2026</v>
      </c>
      <c r="AC127" s="35"/>
    </row>
    <row r="128" spans="2:29" ht="37.5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45" t="s">
        <v>77</v>
      </c>
      <c r="T128" s="46" t="s">
        <v>28</v>
      </c>
      <c r="U128" s="13">
        <v>1</v>
      </c>
      <c r="V128" s="13">
        <v>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46">
        <v>2026</v>
      </c>
      <c r="AC128" s="35"/>
    </row>
    <row r="129" spans="2:29" ht="78" customHeight="1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45" t="s">
        <v>78</v>
      </c>
      <c r="T129" s="46" t="s">
        <v>30</v>
      </c>
      <c r="U129" s="46">
        <v>1</v>
      </c>
      <c r="V129" s="46">
        <v>1</v>
      </c>
      <c r="W129" s="46">
        <v>1</v>
      </c>
      <c r="X129" s="46">
        <v>1</v>
      </c>
      <c r="Y129" s="46">
        <v>1</v>
      </c>
      <c r="Z129" s="46">
        <v>1</v>
      </c>
      <c r="AA129" s="46">
        <v>1</v>
      </c>
      <c r="AB129" s="46">
        <v>2026</v>
      </c>
      <c r="AC129" s="35"/>
    </row>
    <row r="130" spans="2:29" ht="37.5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45" t="s">
        <v>79</v>
      </c>
      <c r="T130" s="46" t="s">
        <v>17</v>
      </c>
      <c r="U130" s="12">
        <v>15</v>
      </c>
      <c r="V130" s="12">
        <v>15</v>
      </c>
      <c r="W130" s="12">
        <v>15</v>
      </c>
      <c r="X130" s="12">
        <v>15</v>
      </c>
      <c r="Y130" s="12">
        <v>15</v>
      </c>
      <c r="Z130" s="12">
        <v>25</v>
      </c>
      <c r="AA130" s="12">
        <v>100</v>
      </c>
      <c r="AB130" s="46">
        <v>2026</v>
      </c>
      <c r="AC130" s="35"/>
    </row>
    <row r="131" spans="2:29" ht="35.25" customHeight="1" x14ac:dyDescent="0.3">
      <c r="B131" s="10">
        <v>0</v>
      </c>
      <c r="C131" s="10">
        <v>1</v>
      </c>
      <c r="D131" s="10">
        <v>1</v>
      </c>
      <c r="E131" s="10">
        <v>0</v>
      </c>
      <c r="F131" s="10">
        <v>7</v>
      </c>
      <c r="G131" s="10">
        <v>0</v>
      </c>
      <c r="H131" s="10">
        <v>3</v>
      </c>
      <c r="I131" s="10">
        <v>0</v>
      </c>
      <c r="J131" s="10">
        <v>1</v>
      </c>
      <c r="K131" s="10">
        <v>3</v>
      </c>
      <c r="L131" s="10">
        <v>0</v>
      </c>
      <c r="M131" s="10">
        <v>1</v>
      </c>
      <c r="N131" s="10" t="s">
        <v>39</v>
      </c>
      <c r="O131" s="10">
        <v>0</v>
      </c>
      <c r="P131" s="10">
        <v>6</v>
      </c>
      <c r="Q131" s="10">
        <v>9</v>
      </c>
      <c r="R131" s="10">
        <v>0</v>
      </c>
      <c r="S131" s="69" t="s">
        <v>80</v>
      </c>
      <c r="T131" s="71" t="s">
        <v>13</v>
      </c>
      <c r="U131" s="46">
        <v>272.89999999999998</v>
      </c>
      <c r="V131" s="46">
        <v>272.89999999999998</v>
      </c>
      <c r="W131" s="46">
        <v>272.89999999999998</v>
      </c>
      <c r="X131" s="46">
        <v>272.89999999999998</v>
      </c>
      <c r="Y131" s="46">
        <v>272.89999999999998</v>
      </c>
      <c r="Z131" s="46">
        <v>272.89999999999998</v>
      </c>
      <c r="AA131" s="14">
        <f>U131+V131+W131+X131+Y131+Z131</f>
        <v>1637.4</v>
      </c>
      <c r="AB131" s="46">
        <v>2026</v>
      </c>
      <c r="AC131" s="35"/>
    </row>
    <row r="132" spans="2:29" ht="47.25" customHeight="1" x14ac:dyDescent="0.3">
      <c r="B132" s="10">
        <v>0</v>
      </c>
      <c r="C132" s="10">
        <v>1</v>
      </c>
      <c r="D132" s="10">
        <v>1</v>
      </c>
      <c r="E132" s="10">
        <v>0</v>
      </c>
      <c r="F132" s="10">
        <v>7</v>
      </c>
      <c r="G132" s="10">
        <v>0</v>
      </c>
      <c r="H132" s="10">
        <v>3</v>
      </c>
      <c r="I132" s="10">
        <v>0</v>
      </c>
      <c r="J132" s="10">
        <v>1</v>
      </c>
      <c r="K132" s="10">
        <v>3</v>
      </c>
      <c r="L132" s="10">
        <v>0</v>
      </c>
      <c r="M132" s="10">
        <v>1</v>
      </c>
      <c r="N132" s="10">
        <v>1</v>
      </c>
      <c r="O132" s="10">
        <v>0</v>
      </c>
      <c r="P132" s="10">
        <v>6</v>
      </c>
      <c r="Q132" s="10">
        <v>9</v>
      </c>
      <c r="R132" s="10">
        <v>0</v>
      </c>
      <c r="S132" s="70"/>
      <c r="T132" s="72"/>
      <c r="U132" s="14">
        <v>6252.9</v>
      </c>
      <c r="V132" s="14">
        <v>6252.9</v>
      </c>
      <c r="W132" s="14">
        <v>6252.9</v>
      </c>
      <c r="X132" s="14">
        <v>6252.9</v>
      </c>
      <c r="Y132" s="14">
        <v>6252.9</v>
      </c>
      <c r="Z132" s="14">
        <v>6252.9</v>
      </c>
      <c r="AA132" s="14">
        <f>U132+V132+W132+X132+Y132+Z132</f>
        <v>37517.4</v>
      </c>
      <c r="AB132" s="46">
        <v>2026</v>
      </c>
      <c r="AC132" s="35"/>
    </row>
    <row r="133" spans="2:29" ht="37.5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45" t="s">
        <v>81</v>
      </c>
      <c r="T133" s="46" t="s">
        <v>25</v>
      </c>
      <c r="U133" s="13">
        <v>59</v>
      </c>
      <c r="V133" s="13">
        <v>59</v>
      </c>
      <c r="W133" s="13">
        <v>59</v>
      </c>
      <c r="X133" s="13">
        <v>59</v>
      </c>
      <c r="Y133" s="13">
        <v>59</v>
      </c>
      <c r="Z133" s="13">
        <v>59</v>
      </c>
      <c r="AA133" s="13">
        <v>59</v>
      </c>
      <c r="AB133" s="46">
        <v>2026</v>
      </c>
      <c r="AC133" s="35"/>
    </row>
    <row r="134" spans="2:29" s="18" customFormat="1" ht="56.25" x14ac:dyDescent="0.3">
      <c r="B134" s="10">
        <v>0</v>
      </c>
      <c r="C134" s="10">
        <v>1</v>
      </c>
      <c r="D134" s="10">
        <v>1</v>
      </c>
      <c r="E134" s="10">
        <v>0</v>
      </c>
      <c r="F134" s="10">
        <v>7</v>
      </c>
      <c r="G134" s="10">
        <v>0</v>
      </c>
      <c r="H134" s="10">
        <v>9</v>
      </c>
      <c r="I134" s="10">
        <v>0</v>
      </c>
      <c r="J134" s="10">
        <v>1</v>
      </c>
      <c r="K134" s="10">
        <v>3</v>
      </c>
      <c r="L134" s="10">
        <v>0</v>
      </c>
      <c r="M134" s="10">
        <v>2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51" t="s">
        <v>82</v>
      </c>
      <c r="T134" s="46" t="s">
        <v>13</v>
      </c>
      <c r="U134" s="9">
        <f t="shared" ref="U134:Z134" si="15">U137+U139</f>
        <v>0</v>
      </c>
      <c r="V134" s="9">
        <f t="shared" si="15"/>
        <v>300</v>
      </c>
      <c r="W134" s="9">
        <f t="shared" si="15"/>
        <v>300</v>
      </c>
      <c r="X134" s="54">
        <f t="shared" si="15"/>
        <v>286.8</v>
      </c>
      <c r="Y134" s="54">
        <f t="shared" si="15"/>
        <v>286.8</v>
      </c>
      <c r="Z134" s="54">
        <f t="shared" si="15"/>
        <v>286.8</v>
      </c>
      <c r="AA134" s="54">
        <f t="shared" ref="AA134:AA139" si="16">U134+V134+W134+X134+Y134+Z134</f>
        <v>1460.3999999999999</v>
      </c>
      <c r="AB134" s="52">
        <v>2026</v>
      </c>
      <c r="AC134" s="36"/>
    </row>
    <row r="135" spans="2:29" s="18" customFormat="1" ht="56.25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45" t="s">
        <v>139</v>
      </c>
      <c r="T135" s="46" t="s">
        <v>28</v>
      </c>
      <c r="U135" s="21">
        <v>0</v>
      </c>
      <c r="V135" s="21">
        <v>0</v>
      </c>
      <c r="W135" s="21">
        <v>0</v>
      </c>
      <c r="X135" s="21">
        <v>53</v>
      </c>
      <c r="Y135" s="21">
        <v>53</v>
      </c>
      <c r="Z135" s="21">
        <v>53</v>
      </c>
      <c r="AA135" s="21">
        <v>53</v>
      </c>
      <c r="AB135" s="46">
        <v>2026</v>
      </c>
      <c r="AC135" s="29"/>
    </row>
    <row r="136" spans="2:29" ht="56.25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45" t="s">
        <v>140</v>
      </c>
      <c r="T136" s="46" t="s">
        <v>28</v>
      </c>
      <c r="U136" s="21">
        <v>0</v>
      </c>
      <c r="V136" s="21">
        <v>0</v>
      </c>
      <c r="W136" s="21">
        <v>0</v>
      </c>
      <c r="X136" s="21">
        <v>53</v>
      </c>
      <c r="Y136" s="21">
        <v>53</v>
      </c>
      <c r="Z136" s="21">
        <v>53</v>
      </c>
      <c r="AA136" s="21">
        <v>53</v>
      </c>
      <c r="AB136" s="46">
        <v>2026</v>
      </c>
      <c r="AC136" s="35"/>
    </row>
    <row r="137" spans="2:29" ht="62.25" customHeight="1" x14ac:dyDescent="0.3">
      <c r="B137" s="10">
        <v>0</v>
      </c>
      <c r="C137" s="10">
        <v>1</v>
      </c>
      <c r="D137" s="10">
        <v>1</v>
      </c>
      <c r="E137" s="10">
        <v>0</v>
      </c>
      <c r="F137" s="10">
        <v>7</v>
      </c>
      <c r="G137" s="10">
        <v>0</v>
      </c>
      <c r="H137" s="10">
        <v>9</v>
      </c>
      <c r="I137" s="10">
        <v>0</v>
      </c>
      <c r="J137" s="10">
        <v>1</v>
      </c>
      <c r="K137" s="10">
        <v>3</v>
      </c>
      <c r="L137" s="10">
        <v>0</v>
      </c>
      <c r="M137" s="10">
        <v>2</v>
      </c>
      <c r="N137" s="10">
        <v>9</v>
      </c>
      <c r="O137" s="10">
        <v>9</v>
      </c>
      <c r="P137" s="10">
        <v>9</v>
      </c>
      <c r="Q137" s="10">
        <v>9</v>
      </c>
      <c r="R137" s="10">
        <v>9</v>
      </c>
      <c r="S137" s="45" t="s">
        <v>83</v>
      </c>
      <c r="T137" s="46" t="s">
        <v>13</v>
      </c>
      <c r="U137" s="14">
        <v>0</v>
      </c>
      <c r="V137" s="14">
        <v>300</v>
      </c>
      <c r="W137" s="14">
        <v>300</v>
      </c>
      <c r="X137" s="14">
        <v>226.8</v>
      </c>
      <c r="Y137" s="14">
        <v>226.8</v>
      </c>
      <c r="Z137" s="14">
        <v>226.8</v>
      </c>
      <c r="AA137" s="14">
        <f t="shared" si="16"/>
        <v>1280.3999999999999</v>
      </c>
      <c r="AB137" s="46">
        <v>2026</v>
      </c>
      <c r="AC137" s="35"/>
    </row>
    <row r="138" spans="2:29" ht="37.5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45" t="s">
        <v>84</v>
      </c>
      <c r="T138" s="46" t="s">
        <v>17</v>
      </c>
      <c r="U138" s="14">
        <v>0</v>
      </c>
      <c r="V138" s="14">
        <v>60</v>
      </c>
      <c r="W138" s="14">
        <v>60</v>
      </c>
      <c r="X138" s="14">
        <v>60</v>
      </c>
      <c r="Y138" s="14">
        <v>70</v>
      </c>
      <c r="Z138" s="14">
        <v>75</v>
      </c>
      <c r="AA138" s="14">
        <v>75</v>
      </c>
      <c r="AB138" s="46">
        <v>2026</v>
      </c>
      <c r="AC138" s="35"/>
    </row>
    <row r="139" spans="2:29" ht="39.75" customHeight="1" x14ac:dyDescent="0.3">
      <c r="B139" s="10">
        <v>0</v>
      </c>
      <c r="C139" s="10">
        <v>1</v>
      </c>
      <c r="D139" s="10">
        <v>1</v>
      </c>
      <c r="E139" s="10">
        <v>0</v>
      </c>
      <c r="F139" s="10">
        <v>7</v>
      </c>
      <c r="G139" s="10">
        <v>0</v>
      </c>
      <c r="H139" s="10">
        <v>9</v>
      </c>
      <c r="I139" s="10">
        <v>0</v>
      </c>
      <c r="J139" s="10">
        <v>1</v>
      </c>
      <c r="K139" s="10">
        <v>3</v>
      </c>
      <c r="L139" s="10">
        <v>0</v>
      </c>
      <c r="M139" s="10">
        <v>2</v>
      </c>
      <c r="N139" s="10">
        <v>9</v>
      </c>
      <c r="O139" s="10">
        <v>9</v>
      </c>
      <c r="P139" s="10">
        <v>9</v>
      </c>
      <c r="Q139" s="10">
        <v>9</v>
      </c>
      <c r="R139" s="10">
        <v>9</v>
      </c>
      <c r="S139" s="45" t="s">
        <v>85</v>
      </c>
      <c r="T139" s="46" t="s">
        <v>13</v>
      </c>
      <c r="U139" s="14">
        <v>0</v>
      </c>
      <c r="V139" s="14">
        <v>0</v>
      </c>
      <c r="W139" s="14">
        <v>0</v>
      </c>
      <c r="X139" s="14">
        <v>60</v>
      </c>
      <c r="Y139" s="14">
        <v>60</v>
      </c>
      <c r="Z139" s="14">
        <v>60</v>
      </c>
      <c r="AA139" s="14">
        <f t="shared" si="16"/>
        <v>180</v>
      </c>
      <c r="AB139" s="46">
        <v>2026</v>
      </c>
      <c r="AC139" s="35"/>
    </row>
    <row r="140" spans="2:29" ht="57.75" customHeight="1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45" t="s">
        <v>86</v>
      </c>
      <c r="T140" s="46" t="s">
        <v>28</v>
      </c>
      <c r="U140" s="13">
        <v>0</v>
      </c>
      <c r="V140" s="13">
        <v>0</v>
      </c>
      <c r="W140" s="13">
        <v>0</v>
      </c>
      <c r="X140" s="13">
        <v>134</v>
      </c>
      <c r="Y140" s="13">
        <v>134</v>
      </c>
      <c r="Z140" s="13">
        <v>134</v>
      </c>
      <c r="AA140" s="13">
        <v>134</v>
      </c>
      <c r="AB140" s="46">
        <v>2026</v>
      </c>
      <c r="AC140" s="35"/>
    </row>
    <row r="141" spans="2:29" s="18" customFormat="1" ht="38.25" customHeight="1" x14ac:dyDescent="0.3">
      <c r="B141" s="10">
        <v>0</v>
      </c>
      <c r="C141" s="10">
        <v>1</v>
      </c>
      <c r="D141" s="10">
        <v>1</v>
      </c>
      <c r="E141" s="10">
        <v>0</v>
      </c>
      <c r="F141" s="10">
        <v>7</v>
      </c>
      <c r="G141" s="10">
        <v>0</v>
      </c>
      <c r="H141" s="10">
        <v>7</v>
      </c>
      <c r="I141" s="10">
        <v>0</v>
      </c>
      <c r="J141" s="10">
        <v>1</v>
      </c>
      <c r="K141" s="10">
        <v>4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51" t="s">
        <v>87</v>
      </c>
      <c r="T141" s="52" t="s">
        <v>13</v>
      </c>
      <c r="U141" s="9">
        <f t="shared" ref="U141:Z141" si="17">U142+U166</f>
        <v>77869.3</v>
      </c>
      <c r="V141" s="9">
        <f t="shared" si="17"/>
        <v>83926.6</v>
      </c>
      <c r="W141" s="9">
        <f t="shared" si="17"/>
        <v>83932.6</v>
      </c>
      <c r="X141" s="9">
        <f t="shared" si="17"/>
        <v>74854.100000000006</v>
      </c>
      <c r="Y141" s="9">
        <f t="shared" si="17"/>
        <v>77254.100000000006</v>
      </c>
      <c r="Z141" s="9">
        <f t="shared" si="17"/>
        <v>79654.100000000006</v>
      </c>
      <c r="AA141" s="9">
        <f>U141+V141+W141+X141+Y141+Z141</f>
        <v>477490.80000000005</v>
      </c>
      <c r="AB141" s="52">
        <v>2026</v>
      </c>
      <c r="AC141" s="36"/>
    </row>
    <row r="142" spans="2:29" s="18" customFormat="1" ht="36.75" customHeight="1" x14ac:dyDescent="0.3">
      <c r="B142" s="10">
        <v>0</v>
      </c>
      <c r="C142" s="10">
        <v>1</v>
      </c>
      <c r="D142" s="10">
        <v>1</v>
      </c>
      <c r="E142" s="10">
        <v>0</v>
      </c>
      <c r="F142" s="10">
        <v>7</v>
      </c>
      <c r="G142" s="10">
        <v>0</v>
      </c>
      <c r="H142" s="10">
        <v>7</v>
      </c>
      <c r="I142" s="10">
        <v>0</v>
      </c>
      <c r="J142" s="10">
        <v>1</v>
      </c>
      <c r="K142" s="10">
        <v>4</v>
      </c>
      <c r="L142" s="10">
        <v>0</v>
      </c>
      <c r="M142" s="10">
        <v>1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51" t="s">
        <v>88</v>
      </c>
      <c r="T142" s="46" t="s">
        <v>13</v>
      </c>
      <c r="U142" s="9">
        <f>U146+U151+U155+U158+U162+U147+U152+U156+U159+U164+U145+U150</f>
        <v>69258.3</v>
      </c>
      <c r="V142" s="9">
        <f t="shared" ref="V142:W142" si="18">V146+V151+V155+V158+V162+V147+V152+V156+V159+V164+V145+V150</f>
        <v>81510.8</v>
      </c>
      <c r="W142" s="9">
        <f t="shared" si="18"/>
        <v>83932.6</v>
      </c>
      <c r="X142" s="9">
        <f t="shared" ref="X142:AA142" si="19">X146+X151+X155+X158+X162+X147+X152+X156+X159+X164+X145</f>
        <v>58054.1</v>
      </c>
      <c r="Y142" s="9">
        <f t="shared" si="19"/>
        <v>58054.1</v>
      </c>
      <c r="Z142" s="9">
        <f t="shared" si="19"/>
        <v>58054.1</v>
      </c>
      <c r="AA142" s="9">
        <f t="shared" si="19"/>
        <v>406131.6</v>
      </c>
      <c r="AB142" s="52">
        <v>2026</v>
      </c>
      <c r="AC142" s="36"/>
    </row>
    <row r="143" spans="2:29" s="18" customFormat="1" ht="37.5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45" t="s">
        <v>89</v>
      </c>
      <c r="T143" s="46" t="s">
        <v>28</v>
      </c>
      <c r="U143" s="46">
        <v>63</v>
      </c>
      <c r="V143" s="46">
        <v>63</v>
      </c>
      <c r="W143" s="46">
        <v>63</v>
      </c>
      <c r="X143" s="46">
        <v>63</v>
      </c>
      <c r="Y143" s="46">
        <v>63</v>
      </c>
      <c r="Z143" s="46">
        <v>63</v>
      </c>
      <c r="AA143" s="46">
        <v>63</v>
      </c>
      <c r="AB143" s="46">
        <v>2026</v>
      </c>
      <c r="AC143" s="36"/>
    </row>
    <row r="144" spans="2:29" ht="42" customHeight="1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45" t="s">
        <v>90</v>
      </c>
      <c r="T144" s="46" t="s">
        <v>17</v>
      </c>
      <c r="U144" s="12">
        <v>60</v>
      </c>
      <c r="V144" s="12">
        <v>60</v>
      </c>
      <c r="W144" s="12">
        <v>60</v>
      </c>
      <c r="X144" s="12">
        <v>60</v>
      </c>
      <c r="Y144" s="12">
        <v>60</v>
      </c>
      <c r="Z144" s="12">
        <v>60</v>
      </c>
      <c r="AA144" s="12">
        <v>60</v>
      </c>
      <c r="AB144" s="46">
        <v>2026</v>
      </c>
      <c r="AC144" s="35"/>
    </row>
    <row r="145" spans="2:29" ht="42" customHeight="1" x14ac:dyDescent="0.3">
      <c r="B145" s="10">
        <v>0</v>
      </c>
      <c r="C145" s="10">
        <v>1</v>
      </c>
      <c r="D145" s="10">
        <v>1</v>
      </c>
      <c r="E145" s="10">
        <v>0</v>
      </c>
      <c r="F145" s="10">
        <v>7</v>
      </c>
      <c r="G145" s="10">
        <v>0</v>
      </c>
      <c r="H145" s="10">
        <v>7</v>
      </c>
      <c r="I145" s="10">
        <v>0</v>
      </c>
      <c r="J145" s="10">
        <v>1</v>
      </c>
      <c r="K145" s="10">
        <v>4</v>
      </c>
      <c r="L145" s="10">
        <v>0</v>
      </c>
      <c r="M145" s="10">
        <v>1</v>
      </c>
      <c r="N145" s="10">
        <v>9</v>
      </c>
      <c r="O145" s="10">
        <v>9</v>
      </c>
      <c r="P145" s="10">
        <v>9</v>
      </c>
      <c r="Q145" s="10">
        <v>9</v>
      </c>
      <c r="R145" s="10">
        <v>9</v>
      </c>
      <c r="S145" s="83" t="s">
        <v>91</v>
      </c>
      <c r="T145" s="85" t="s">
        <v>13</v>
      </c>
      <c r="U145" s="14">
        <v>22159.1</v>
      </c>
      <c r="V145" s="14">
        <v>31348.1</v>
      </c>
      <c r="W145" s="14">
        <v>33769.9</v>
      </c>
      <c r="X145" s="14">
        <v>0</v>
      </c>
      <c r="Y145" s="14">
        <v>0</v>
      </c>
      <c r="Z145" s="14">
        <v>0</v>
      </c>
      <c r="AA145" s="14">
        <f>U145+V145+W145</f>
        <v>87277.1</v>
      </c>
      <c r="AB145" s="46">
        <v>2023</v>
      </c>
      <c r="AC145" s="35"/>
    </row>
    <row r="146" spans="2:29" ht="31.5" customHeight="1" x14ac:dyDescent="0.3">
      <c r="B146" s="10">
        <v>0</v>
      </c>
      <c r="C146" s="10">
        <v>1</v>
      </c>
      <c r="D146" s="10">
        <v>1</v>
      </c>
      <c r="E146" s="10">
        <v>0</v>
      </c>
      <c r="F146" s="10">
        <v>7</v>
      </c>
      <c r="G146" s="10">
        <v>0</v>
      </c>
      <c r="H146" s="10">
        <v>7</v>
      </c>
      <c r="I146" s="10">
        <v>0</v>
      </c>
      <c r="J146" s="10">
        <v>1</v>
      </c>
      <c r="K146" s="10">
        <v>4</v>
      </c>
      <c r="L146" s="10">
        <v>0</v>
      </c>
      <c r="M146" s="10">
        <v>1</v>
      </c>
      <c r="N146" s="10" t="s">
        <v>39</v>
      </c>
      <c r="O146" s="10">
        <v>0</v>
      </c>
      <c r="P146" s="10">
        <v>2</v>
      </c>
      <c r="Q146" s="10">
        <v>4</v>
      </c>
      <c r="R146" s="10">
        <v>0</v>
      </c>
      <c r="S146" s="84"/>
      <c r="T146" s="81"/>
      <c r="U146" s="14">
        <v>5407.5</v>
      </c>
      <c r="V146" s="14">
        <v>5407.5</v>
      </c>
      <c r="W146" s="14">
        <v>5407.5</v>
      </c>
      <c r="X146" s="14">
        <v>8638.5</v>
      </c>
      <c r="Y146" s="14">
        <v>8638.5</v>
      </c>
      <c r="Z146" s="14">
        <v>8638.5</v>
      </c>
      <c r="AA146" s="14">
        <f>U146+V146+W146+X146+Y146+Z146</f>
        <v>42138</v>
      </c>
      <c r="AB146" s="46">
        <v>2026</v>
      </c>
      <c r="AC146" s="35"/>
    </row>
    <row r="147" spans="2:29" ht="43.5" customHeight="1" x14ac:dyDescent="0.3">
      <c r="B147" s="10">
        <v>0</v>
      </c>
      <c r="C147" s="10">
        <v>1</v>
      </c>
      <c r="D147" s="10">
        <v>1</v>
      </c>
      <c r="E147" s="10">
        <v>0</v>
      </c>
      <c r="F147" s="10">
        <v>7</v>
      </c>
      <c r="G147" s="10">
        <v>0</v>
      </c>
      <c r="H147" s="10">
        <v>7</v>
      </c>
      <c r="I147" s="10">
        <v>0</v>
      </c>
      <c r="J147" s="10">
        <v>1</v>
      </c>
      <c r="K147" s="10">
        <v>4</v>
      </c>
      <c r="L147" s="10">
        <v>0</v>
      </c>
      <c r="M147" s="10">
        <v>1</v>
      </c>
      <c r="N147" s="10">
        <v>1</v>
      </c>
      <c r="O147" s="10">
        <v>0</v>
      </c>
      <c r="P147" s="10">
        <v>2</v>
      </c>
      <c r="Q147" s="10">
        <v>4</v>
      </c>
      <c r="R147" s="10">
        <v>0</v>
      </c>
      <c r="S147" s="77"/>
      <c r="T147" s="72"/>
      <c r="U147" s="14">
        <v>30443.5</v>
      </c>
      <c r="V147" s="14">
        <v>30635.5</v>
      </c>
      <c r="W147" s="14">
        <v>30635.5</v>
      </c>
      <c r="X147" s="14">
        <v>30635.5</v>
      </c>
      <c r="Y147" s="14">
        <v>30635.5</v>
      </c>
      <c r="Z147" s="14">
        <v>30635.5</v>
      </c>
      <c r="AA147" s="14">
        <f>U147+V147+W147+X147+Y147+Z147</f>
        <v>183621</v>
      </c>
      <c r="AB147" s="46">
        <v>2026</v>
      </c>
      <c r="AC147" s="35"/>
    </row>
    <row r="148" spans="2:29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45" t="s">
        <v>92</v>
      </c>
      <c r="T148" s="46" t="s">
        <v>28</v>
      </c>
      <c r="U148" s="13">
        <v>9</v>
      </c>
      <c r="V148" s="13">
        <v>9</v>
      </c>
      <c r="W148" s="13">
        <v>9</v>
      </c>
      <c r="X148" s="13">
        <v>9</v>
      </c>
      <c r="Y148" s="13">
        <v>9</v>
      </c>
      <c r="Z148" s="13">
        <v>9</v>
      </c>
      <c r="AA148" s="13">
        <v>9</v>
      </c>
      <c r="AB148" s="46">
        <v>2026</v>
      </c>
      <c r="AC148" s="35"/>
    </row>
    <row r="149" spans="2:29" ht="57.75" customHeight="1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45" t="s">
        <v>93</v>
      </c>
      <c r="T149" s="46" t="s">
        <v>25</v>
      </c>
      <c r="U149" s="13">
        <v>5396</v>
      </c>
      <c r="V149" s="13">
        <v>5396</v>
      </c>
      <c r="W149" s="13">
        <v>5396</v>
      </c>
      <c r="X149" s="13">
        <v>5396</v>
      </c>
      <c r="Y149" s="13">
        <v>5396</v>
      </c>
      <c r="Z149" s="13">
        <v>5396</v>
      </c>
      <c r="AA149" s="13">
        <v>32376</v>
      </c>
      <c r="AB149" s="46">
        <v>2026</v>
      </c>
      <c r="AC149" s="35"/>
    </row>
    <row r="150" spans="2:29" ht="30" customHeight="1" x14ac:dyDescent="0.3">
      <c r="B150" s="10">
        <v>0</v>
      </c>
      <c r="C150" s="10">
        <v>1</v>
      </c>
      <c r="D150" s="10">
        <v>1</v>
      </c>
      <c r="E150" s="10">
        <v>0</v>
      </c>
      <c r="F150" s="10">
        <v>7</v>
      </c>
      <c r="G150" s="10">
        <v>0</v>
      </c>
      <c r="H150" s="10">
        <v>7</v>
      </c>
      <c r="I150" s="10">
        <v>0</v>
      </c>
      <c r="J150" s="10">
        <v>1</v>
      </c>
      <c r="K150" s="10">
        <v>4</v>
      </c>
      <c r="L150" s="10">
        <v>0</v>
      </c>
      <c r="M150" s="10">
        <v>1</v>
      </c>
      <c r="N150" s="10">
        <v>9</v>
      </c>
      <c r="O150" s="10">
        <v>9</v>
      </c>
      <c r="P150" s="10">
        <v>9</v>
      </c>
      <c r="Q150" s="10">
        <v>9</v>
      </c>
      <c r="R150" s="10">
        <v>9</v>
      </c>
      <c r="S150" s="86" t="s">
        <v>94</v>
      </c>
      <c r="T150" s="85" t="s">
        <v>13</v>
      </c>
      <c r="U150" s="14">
        <v>910.8</v>
      </c>
      <c r="V150" s="14">
        <v>910.8</v>
      </c>
      <c r="W150" s="14">
        <v>910.8</v>
      </c>
      <c r="X150" s="14">
        <v>0</v>
      </c>
      <c r="Y150" s="14">
        <v>0</v>
      </c>
      <c r="Z150" s="14">
        <v>0</v>
      </c>
      <c r="AA150" s="14">
        <f>U150+V150+W150+X150+Y150+Z150</f>
        <v>2732.3999999999996</v>
      </c>
      <c r="AB150" s="46">
        <v>2023</v>
      </c>
      <c r="AC150" s="35"/>
    </row>
    <row r="151" spans="2:29" ht="21" customHeight="1" x14ac:dyDescent="0.3">
      <c r="B151" s="10">
        <v>0</v>
      </c>
      <c r="C151" s="10">
        <v>1</v>
      </c>
      <c r="D151" s="10">
        <v>1</v>
      </c>
      <c r="E151" s="10">
        <v>0</v>
      </c>
      <c r="F151" s="10">
        <v>7</v>
      </c>
      <c r="G151" s="10">
        <v>0</v>
      </c>
      <c r="H151" s="10">
        <v>7</v>
      </c>
      <c r="I151" s="10">
        <v>0</v>
      </c>
      <c r="J151" s="10">
        <v>1</v>
      </c>
      <c r="K151" s="10">
        <v>4</v>
      </c>
      <c r="L151" s="10">
        <v>0</v>
      </c>
      <c r="M151" s="10">
        <v>1</v>
      </c>
      <c r="N151" s="10" t="s">
        <v>39</v>
      </c>
      <c r="O151" s="10">
        <v>0</v>
      </c>
      <c r="P151" s="10">
        <v>2</v>
      </c>
      <c r="Q151" s="10">
        <v>4</v>
      </c>
      <c r="R151" s="10">
        <v>0</v>
      </c>
      <c r="S151" s="98"/>
      <c r="T151" s="81"/>
      <c r="U151" s="14">
        <v>0</v>
      </c>
      <c r="V151" s="14">
        <v>0</v>
      </c>
      <c r="W151" s="14">
        <v>0</v>
      </c>
      <c r="X151" s="14">
        <v>6033.1</v>
      </c>
      <c r="Y151" s="14">
        <v>6033.1</v>
      </c>
      <c r="Z151" s="14">
        <v>6033.1</v>
      </c>
      <c r="AA151" s="14">
        <f>U151+V151+W151+X151+Y151+Z151</f>
        <v>18099.300000000003</v>
      </c>
      <c r="AB151" s="46">
        <v>2026</v>
      </c>
      <c r="AC151" s="35"/>
    </row>
    <row r="152" spans="2:29" ht="18.75" customHeight="1" x14ac:dyDescent="0.3">
      <c r="B152" s="10">
        <v>0</v>
      </c>
      <c r="C152" s="10">
        <v>1</v>
      </c>
      <c r="D152" s="10">
        <v>1</v>
      </c>
      <c r="E152" s="10">
        <v>0</v>
      </c>
      <c r="F152" s="10">
        <v>7</v>
      </c>
      <c r="G152" s="10">
        <v>0</v>
      </c>
      <c r="H152" s="10">
        <v>7</v>
      </c>
      <c r="I152" s="10">
        <v>0</v>
      </c>
      <c r="J152" s="10">
        <v>1</v>
      </c>
      <c r="K152" s="10">
        <v>4</v>
      </c>
      <c r="L152" s="10">
        <v>0</v>
      </c>
      <c r="M152" s="10">
        <v>1</v>
      </c>
      <c r="N152" s="10">
        <v>1</v>
      </c>
      <c r="O152" s="10">
        <v>0</v>
      </c>
      <c r="P152" s="10">
        <v>2</v>
      </c>
      <c r="Q152" s="10">
        <v>4</v>
      </c>
      <c r="R152" s="10">
        <v>0</v>
      </c>
      <c r="S152" s="87"/>
      <c r="T152" s="72"/>
      <c r="U152" s="14">
        <v>6621</v>
      </c>
      <c r="V152" s="14">
        <v>6429</v>
      </c>
      <c r="W152" s="14">
        <v>6429</v>
      </c>
      <c r="X152" s="14">
        <v>6429</v>
      </c>
      <c r="Y152" s="14">
        <v>6429</v>
      </c>
      <c r="Z152" s="14">
        <v>6429</v>
      </c>
      <c r="AA152" s="14">
        <f>U152+V152+W152+X152+Y152+Z152</f>
        <v>38766</v>
      </c>
      <c r="AB152" s="46">
        <v>2026</v>
      </c>
      <c r="AC152" s="35"/>
    </row>
    <row r="153" spans="2:29" ht="24.75" customHeight="1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45" t="s">
        <v>92</v>
      </c>
      <c r="T153" s="46" t="s">
        <v>28</v>
      </c>
      <c r="U153" s="22">
        <v>52</v>
      </c>
      <c r="V153" s="22">
        <v>53</v>
      </c>
      <c r="W153" s="22">
        <v>53</v>
      </c>
      <c r="X153" s="22">
        <v>53</v>
      </c>
      <c r="Y153" s="22">
        <v>53</v>
      </c>
      <c r="Z153" s="22">
        <v>53</v>
      </c>
      <c r="AA153" s="22">
        <v>53</v>
      </c>
      <c r="AB153" s="46">
        <v>2026</v>
      </c>
      <c r="AC153" s="35"/>
    </row>
    <row r="154" spans="2:29" ht="37.5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45" t="s">
        <v>95</v>
      </c>
      <c r="T154" s="46" t="s">
        <v>25</v>
      </c>
      <c r="U154" s="13">
        <v>4880</v>
      </c>
      <c r="V154" s="13">
        <v>4880</v>
      </c>
      <c r="W154" s="13">
        <v>4880</v>
      </c>
      <c r="X154" s="13">
        <v>4880</v>
      </c>
      <c r="Y154" s="13">
        <v>4880</v>
      </c>
      <c r="Z154" s="13">
        <v>4880</v>
      </c>
      <c r="AA154" s="13">
        <v>29280</v>
      </c>
      <c r="AB154" s="46">
        <v>2026</v>
      </c>
      <c r="AC154" s="35"/>
    </row>
    <row r="155" spans="2:29" ht="23.25" customHeight="1" x14ac:dyDescent="0.3">
      <c r="B155" s="10">
        <v>0</v>
      </c>
      <c r="C155" s="10">
        <v>1</v>
      </c>
      <c r="D155" s="10">
        <v>1</v>
      </c>
      <c r="E155" s="10">
        <v>0</v>
      </c>
      <c r="F155" s="10">
        <v>7</v>
      </c>
      <c r="G155" s="10">
        <v>0</v>
      </c>
      <c r="H155" s="10">
        <v>7</v>
      </c>
      <c r="I155" s="10">
        <v>0</v>
      </c>
      <c r="J155" s="10">
        <v>1</v>
      </c>
      <c r="K155" s="10">
        <v>4</v>
      </c>
      <c r="L155" s="10">
        <v>0</v>
      </c>
      <c r="M155" s="10">
        <v>1</v>
      </c>
      <c r="N155" s="10">
        <v>9</v>
      </c>
      <c r="O155" s="10">
        <v>9</v>
      </c>
      <c r="P155" s="10">
        <v>9</v>
      </c>
      <c r="Q155" s="10">
        <v>9</v>
      </c>
      <c r="R155" s="10">
        <v>9</v>
      </c>
      <c r="S155" s="74" t="s">
        <v>96</v>
      </c>
      <c r="T155" s="71" t="s">
        <v>13</v>
      </c>
      <c r="U155" s="14">
        <v>986.8</v>
      </c>
      <c r="V155" s="14">
        <v>2550.3000000000002</v>
      </c>
      <c r="W155" s="14">
        <v>2550.3000000000002</v>
      </c>
      <c r="X155" s="14">
        <v>3488.4</v>
      </c>
      <c r="Y155" s="14">
        <v>3488.4</v>
      </c>
      <c r="Z155" s="14">
        <v>3488.4</v>
      </c>
      <c r="AA155" s="14">
        <f>U155+V155+W155+X155+Y155+Z155</f>
        <v>16552.600000000002</v>
      </c>
      <c r="AB155" s="46">
        <v>2026</v>
      </c>
      <c r="AC155" s="35"/>
    </row>
    <row r="156" spans="2:29" ht="24.75" customHeight="1" x14ac:dyDescent="0.3">
      <c r="B156" s="10">
        <v>0</v>
      </c>
      <c r="C156" s="10">
        <v>1</v>
      </c>
      <c r="D156" s="10">
        <v>1</v>
      </c>
      <c r="E156" s="10">
        <v>0</v>
      </c>
      <c r="F156" s="10">
        <v>7</v>
      </c>
      <c r="G156" s="10">
        <v>0</v>
      </c>
      <c r="H156" s="10">
        <v>7</v>
      </c>
      <c r="I156" s="10">
        <v>0</v>
      </c>
      <c r="J156" s="10">
        <v>1</v>
      </c>
      <c r="K156" s="10">
        <v>4</v>
      </c>
      <c r="L156" s="10">
        <v>0</v>
      </c>
      <c r="M156" s="10">
        <v>1</v>
      </c>
      <c r="N156" s="10">
        <v>1</v>
      </c>
      <c r="O156" s="10">
        <v>0</v>
      </c>
      <c r="P156" s="10">
        <v>2</v>
      </c>
      <c r="Q156" s="10">
        <v>4</v>
      </c>
      <c r="R156" s="10">
        <v>0</v>
      </c>
      <c r="S156" s="75"/>
      <c r="T156" s="72"/>
      <c r="U156" s="14">
        <v>1100</v>
      </c>
      <c r="V156" s="14">
        <v>1100</v>
      </c>
      <c r="W156" s="14">
        <v>1100</v>
      </c>
      <c r="X156" s="14">
        <v>1100</v>
      </c>
      <c r="Y156" s="14">
        <v>1100</v>
      </c>
      <c r="Z156" s="14">
        <v>1100</v>
      </c>
      <c r="AA156" s="14">
        <f>U156+V156+W156+X156+Y156+Z156</f>
        <v>6600</v>
      </c>
      <c r="AB156" s="46">
        <v>2026</v>
      </c>
      <c r="AC156" s="35"/>
    </row>
    <row r="157" spans="2:29" ht="21.75" customHeight="1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45" t="s">
        <v>97</v>
      </c>
      <c r="T157" s="46" t="s">
        <v>25</v>
      </c>
      <c r="U157" s="13">
        <v>390</v>
      </c>
      <c r="V157" s="13">
        <v>390</v>
      </c>
      <c r="W157" s="13">
        <v>390</v>
      </c>
      <c r="X157" s="13">
        <v>390</v>
      </c>
      <c r="Y157" s="13">
        <v>390</v>
      </c>
      <c r="Z157" s="13">
        <v>390</v>
      </c>
      <c r="AA157" s="13">
        <f>U157+V157+W157+X157+Y157+Z157</f>
        <v>2340</v>
      </c>
      <c r="AB157" s="46">
        <v>2026</v>
      </c>
      <c r="AC157" s="35"/>
    </row>
    <row r="158" spans="2:29" ht="23.25" customHeight="1" x14ac:dyDescent="0.3">
      <c r="B158" s="10">
        <v>0</v>
      </c>
      <c r="C158" s="10">
        <v>1</v>
      </c>
      <c r="D158" s="10">
        <v>1</v>
      </c>
      <c r="E158" s="10">
        <v>0</v>
      </c>
      <c r="F158" s="10">
        <v>7</v>
      </c>
      <c r="G158" s="10">
        <v>0</v>
      </c>
      <c r="H158" s="10">
        <v>7</v>
      </c>
      <c r="I158" s="10">
        <v>0</v>
      </c>
      <c r="J158" s="10">
        <v>1</v>
      </c>
      <c r="K158" s="10">
        <v>4</v>
      </c>
      <c r="L158" s="10">
        <v>0</v>
      </c>
      <c r="M158" s="10">
        <v>1</v>
      </c>
      <c r="N158" s="10" t="s">
        <v>39</v>
      </c>
      <c r="O158" s="10">
        <v>0</v>
      </c>
      <c r="P158" s="10">
        <v>2</v>
      </c>
      <c r="Q158" s="10">
        <v>4</v>
      </c>
      <c r="R158" s="10">
        <v>0</v>
      </c>
      <c r="S158" s="76" t="s">
        <v>98</v>
      </c>
      <c r="T158" s="71" t="s">
        <v>13</v>
      </c>
      <c r="U158" s="14">
        <v>0</v>
      </c>
      <c r="V158" s="14">
        <v>0</v>
      </c>
      <c r="W158" s="14">
        <v>0</v>
      </c>
      <c r="X158" s="14">
        <v>100</v>
      </c>
      <c r="Y158" s="14">
        <v>100</v>
      </c>
      <c r="Z158" s="14">
        <v>100</v>
      </c>
      <c r="AA158" s="14">
        <f>U158+V158+W158+X158+Y158+Z158</f>
        <v>300</v>
      </c>
      <c r="AB158" s="46">
        <v>2026</v>
      </c>
      <c r="AC158" s="35"/>
    </row>
    <row r="159" spans="2:29" ht="20.25" customHeight="1" x14ac:dyDescent="0.3">
      <c r="B159" s="10">
        <v>0</v>
      </c>
      <c r="C159" s="10">
        <v>1</v>
      </c>
      <c r="D159" s="10">
        <v>1</v>
      </c>
      <c r="E159" s="10">
        <v>0</v>
      </c>
      <c r="F159" s="10">
        <v>7</v>
      </c>
      <c r="G159" s="10">
        <v>0</v>
      </c>
      <c r="H159" s="10">
        <v>7</v>
      </c>
      <c r="I159" s="10">
        <v>0</v>
      </c>
      <c r="J159" s="10">
        <v>1</v>
      </c>
      <c r="K159" s="10">
        <v>4</v>
      </c>
      <c r="L159" s="10">
        <v>0</v>
      </c>
      <c r="M159" s="10">
        <v>1</v>
      </c>
      <c r="N159" s="10">
        <v>1</v>
      </c>
      <c r="O159" s="10">
        <v>0</v>
      </c>
      <c r="P159" s="10">
        <v>2</v>
      </c>
      <c r="Q159" s="10">
        <v>4</v>
      </c>
      <c r="R159" s="10">
        <v>0</v>
      </c>
      <c r="S159" s="77"/>
      <c r="T159" s="72"/>
      <c r="U159" s="14">
        <v>172.6</v>
      </c>
      <c r="V159" s="14">
        <v>172.6</v>
      </c>
      <c r="W159" s="14">
        <v>172.6</v>
      </c>
      <c r="X159" s="14">
        <v>172.6</v>
      </c>
      <c r="Y159" s="14">
        <v>172.6</v>
      </c>
      <c r="Z159" s="14">
        <v>172.6</v>
      </c>
      <c r="AA159" s="14">
        <f>U159+V159+W159+X159+Y159+Z159</f>
        <v>1035.5999999999999</v>
      </c>
      <c r="AB159" s="46">
        <v>2026</v>
      </c>
      <c r="AC159" s="35"/>
    </row>
    <row r="160" spans="2:29" ht="26.25" customHeight="1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45" t="s">
        <v>99</v>
      </c>
      <c r="T160" s="46" t="s">
        <v>28</v>
      </c>
      <c r="U160" s="13">
        <v>4</v>
      </c>
      <c r="V160" s="13">
        <v>4</v>
      </c>
      <c r="W160" s="13">
        <v>4</v>
      </c>
      <c r="X160" s="13">
        <v>4</v>
      </c>
      <c r="Y160" s="13">
        <v>4</v>
      </c>
      <c r="Z160" s="13">
        <v>4</v>
      </c>
      <c r="AA160" s="13">
        <v>4</v>
      </c>
      <c r="AB160" s="46">
        <v>2026</v>
      </c>
      <c r="AC160" s="35"/>
    </row>
    <row r="161" spans="2:30" ht="24.75" customHeight="1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45" t="s">
        <v>100</v>
      </c>
      <c r="T161" s="46" t="s">
        <v>25</v>
      </c>
      <c r="U161" s="13">
        <v>280</v>
      </c>
      <c r="V161" s="13">
        <v>280</v>
      </c>
      <c r="W161" s="13">
        <v>280</v>
      </c>
      <c r="X161" s="13">
        <v>280</v>
      </c>
      <c r="Y161" s="13">
        <v>280</v>
      </c>
      <c r="Z161" s="13">
        <v>280</v>
      </c>
      <c r="AA161" s="13">
        <v>1680</v>
      </c>
      <c r="AB161" s="46">
        <v>2026</v>
      </c>
    </row>
    <row r="162" spans="2:30" ht="37.5" customHeight="1" x14ac:dyDescent="0.25">
      <c r="B162" s="10">
        <v>0</v>
      </c>
      <c r="C162" s="10">
        <v>1</v>
      </c>
      <c r="D162" s="10">
        <v>1</v>
      </c>
      <c r="E162" s="10">
        <v>0</v>
      </c>
      <c r="F162" s="10">
        <v>7</v>
      </c>
      <c r="G162" s="10">
        <v>0</v>
      </c>
      <c r="H162" s="10">
        <v>7</v>
      </c>
      <c r="I162" s="10">
        <v>0</v>
      </c>
      <c r="J162" s="10">
        <v>1</v>
      </c>
      <c r="K162" s="10">
        <v>4</v>
      </c>
      <c r="L162" s="10">
        <v>0</v>
      </c>
      <c r="M162" s="10">
        <v>0</v>
      </c>
      <c r="N162" s="10" t="s">
        <v>39</v>
      </c>
      <c r="O162" s="10">
        <v>0</v>
      </c>
      <c r="P162" s="10">
        <v>2</v>
      </c>
      <c r="Q162" s="10">
        <v>4</v>
      </c>
      <c r="R162" s="10">
        <v>0</v>
      </c>
      <c r="S162" s="45" t="s">
        <v>101</v>
      </c>
      <c r="T162" s="46" t="s">
        <v>13</v>
      </c>
      <c r="U162" s="14">
        <v>0</v>
      </c>
      <c r="V162" s="14">
        <v>1500</v>
      </c>
      <c r="W162" s="14">
        <v>1500</v>
      </c>
      <c r="X162" s="14">
        <v>0</v>
      </c>
      <c r="Y162" s="14">
        <v>0</v>
      </c>
      <c r="Z162" s="14">
        <v>0</v>
      </c>
      <c r="AA162" s="14">
        <f>U162+V162+W162+X162+Y162+Z162</f>
        <v>3000</v>
      </c>
      <c r="AB162" s="46">
        <v>2026</v>
      </c>
    </row>
    <row r="163" spans="2:30" ht="39.75" customHeight="1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45" t="s">
        <v>102</v>
      </c>
      <c r="T163" s="46" t="s">
        <v>25</v>
      </c>
      <c r="U163" s="13">
        <v>981</v>
      </c>
      <c r="V163" s="13">
        <v>981</v>
      </c>
      <c r="W163" s="13">
        <v>981</v>
      </c>
      <c r="X163" s="13">
        <v>981</v>
      </c>
      <c r="Y163" s="13">
        <v>981</v>
      </c>
      <c r="Z163" s="13">
        <v>981</v>
      </c>
      <c r="AA163" s="13">
        <v>7740</v>
      </c>
      <c r="AB163" s="46">
        <v>2026</v>
      </c>
      <c r="AC163" s="35"/>
    </row>
    <row r="164" spans="2:30" ht="76.5" customHeight="1" x14ac:dyDescent="0.25">
      <c r="B164" s="10">
        <v>0</v>
      </c>
      <c r="C164" s="10">
        <v>1</v>
      </c>
      <c r="D164" s="10">
        <v>1</v>
      </c>
      <c r="E164" s="10">
        <v>0</v>
      </c>
      <c r="F164" s="10">
        <v>7</v>
      </c>
      <c r="G164" s="10">
        <v>0</v>
      </c>
      <c r="H164" s="10">
        <v>7</v>
      </c>
      <c r="I164" s="10">
        <v>0</v>
      </c>
      <c r="J164" s="10">
        <v>1</v>
      </c>
      <c r="K164" s="10">
        <v>4</v>
      </c>
      <c r="L164" s="10">
        <v>0</v>
      </c>
      <c r="M164" s="10">
        <v>1</v>
      </c>
      <c r="N164" s="10">
        <v>1</v>
      </c>
      <c r="O164" s="10">
        <v>0</v>
      </c>
      <c r="P164" s="10">
        <v>2</v>
      </c>
      <c r="Q164" s="10">
        <v>4</v>
      </c>
      <c r="R164" s="10">
        <v>0</v>
      </c>
      <c r="S164" s="45" t="s">
        <v>130</v>
      </c>
      <c r="T164" s="46" t="s">
        <v>13</v>
      </c>
      <c r="U164" s="14">
        <v>1457</v>
      </c>
      <c r="V164" s="14">
        <v>1457</v>
      </c>
      <c r="W164" s="14">
        <v>1457</v>
      </c>
      <c r="X164" s="14">
        <v>1457</v>
      </c>
      <c r="Y164" s="14">
        <v>1457</v>
      </c>
      <c r="Z164" s="14">
        <v>1457</v>
      </c>
      <c r="AA164" s="14">
        <f>U164+V164+W164+X164+Y164+Z164</f>
        <v>8742</v>
      </c>
      <c r="AB164" s="46">
        <v>2026</v>
      </c>
    </row>
    <row r="165" spans="2:30" ht="22.5" customHeight="1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45" t="s">
        <v>135</v>
      </c>
      <c r="T165" s="46" t="s">
        <v>28</v>
      </c>
      <c r="U165" s="13">
        <v>1</v>
      </c>
      <c r="V165" s="13">
        <v>1</v>
      </c>
      <c r="W165" s="13">
        <v>1</v>
      </c>
      <c r="X165" s="13">
        <v>1</v>
      </c>
      <c r="Y165" s="13">
        <v>1</v>
      </c>
      <c r="Z165" s="13">
        <v>1</v>
      </c>
      <c r="AA165" s="13">
        <v>6</v>
      </c>
      <c r="AB165" s="46">
        <v>2026</v>
      </c>
    </row>
    <row r="166" spans="2:30" s="18" customFormat="1" ht="65.25" customHeight="1" x14ac:dyDescent="0.3">
      <c r="B166" s="10">
        <v>0</v>
      </c>
      <c r="C166" s="10">
        <v>1</v>
      </c>
      <c r="D166" s="10">
        <v>1</v>
      </c>
      <c r="E166" s="10">
        <v>0</v>
      </c>
      <c r="F166" s="10">
        <v>7</v>
      </c>
      <c r="G166" s="10">
        <v>0</v>
      </c>
      <c r="H166" s="10">
        <v>7</v>
      </c>
      <c r="I166" s="10">
        <v>0</v>
      </c>
      <c r="J166" s="10">
        <v>1</v>
      </c>
      <c r="K166" s="10">
        <v>4</v>
      </c>
      <c r="L166" s="10">
        <v>0</v>
      </c>
      <c r="M166" s="10">
        <v>2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51" t="s">
        <v>103</v>
      </c>
      <c r="T166" s="46" t="s">
        <v>13</v>
      </c>
      <c r="U166" s="9">
        <f>U168+U169+U171</f>
        <v>8611</v>
      </c>
      <c r="V166" s="9">
        <f t="shared" ref="V166:AA166" si="20">V168+V169+V171</f>
        <v>2415.8000000000002</v>
      </c>
      <c r="W166" s="9">
        <f t="shared" si="20"/>
        <v>0</v>
      </c>
      <c r="X166" s="9">
        <f t="shared" si="20"/>
        <v>16800</v>
      </c>
      <c r="Y166" s="9">
        <f t="shared" si="20"/>
        <v>19200</v>
      </c>
      <c r="Z166" s="9">
        <f t="shared" si="20"/>
        <v>21600</v>
      </c>
      <c r="AA166" s="9">
        <f t="shared" si="20"/>
        <v>68626.8</v>
      </c>
      <c r="AB166" s="52">
        <v>2026</v>
      </c>
      <c r="AC166" s="30"/>
    </row>
    <row r="167" spans="2:30" ht="57" customHeight="1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45" t="s">
        <v>104</v>
      </c>
      <c r="T167" s="46" t="s">
        <v>17</v>
      </c>
      <c r="U167" s="14">
        <v>80</v>
      </c>
      <c r="V167" s="14">
        <v>80</v>
      </c>
      <c r="W167" s="14">
        <v>80</v>
      </c>
      <c r="X167" s="14">
        <v>80</v>
      </c>
      <c r="Y167" s="14">
        <v>90</v>
      </c>
      <c r="Z167" s="14">
        <v>100</v>
      </c>
      <c r="AA167" s="14">
        <v>100</v>
      </c>
      <c r="AB167" s="46">
        <v>2026</v>
      </c>
      <c r="AC167" s="35"/>
    </row>
    <row r="168" spans="2:30" ht="21" customHeight="1" x14ac:dyDescent="0.25">
      <c r="B168" s="10">
        <v>0</v>
      </c>
      <c r="C168" s="10">
        <v>1</v>
      </c>
      <c r="D168" s="10">
        <v>1</v>
      </c>
      <c r="E168" s="10">
        <v>0</v>
      </c>
      <c r="F168" s="10">
        <v>7</v>
      </c>
      <c r="G168" s="10">
        <v>0</v>
      </c>
      <c r="H168" s="10">
        <v>7</v>
      </c>
      <c r="I168" s="10">
        <v>0</v>
      </c>
      <c r="J168" s="10">
        <v>1</v>
      </c>
      <c r="K168" s="10">
        <v>4</v>
      </c>
      <c r="L168" s="10">
        <v>0</v>
      </c>
      <c r="M168" s="10">
        <v>2</v>
      </c>
      <c r="N168" s="10" t="s">
        <v>39</v>
      </c>
      <c r="O168" s="10">
        <v>0</v>
      </c>
      <c r="P168" s="10">
        <v>4</v>
      </c>
      <c r="Q168" s="10">
        <v>5</v>
      </c>
      <c r="R168" s="10">
        <v>0</v>
      </c>
      <c r="S168" s="83" t="s">
        <v>173</v>
      </c>
      <c r="T168" s="85" t="s">
        <v>13</v>
      </c>
      <c r="U168" s="14">
        <v>2811.9</v>
      </c>
      <c r="V168" s="14">
        <v>2415.8000000000002</v>
      </c>
      <c r="W168" s="14">
        <v>0</v>
      </c>
      <c r="X168" s="14">
        <v>2000</v>
      </c>
      <c r="Y168" s="14">
        <v>2400</v>
      </c>
      <c r="Z168" s="14">
        <v>2800</v>
      </c>
      <c r="AA168" s="14">
        <f>U168+V168+W168+X168+Y168+Z168</f>
        <v>12427.7</v>
      </c>
      <c r="AB168" s="46">
        <v>2026</v>
      </c>
    </row>
    <row r="169" spans="2:30" ht="44.25" customHeight="1" x14ac:dyDescent="0.25">
      <c r="B169" s="10">
        <v>0</v>
      </c>
      <c r="C169" s="10">
        <v>1</v>
      </c>
      <c r="D169" s="10">
        <v>1</v>
      </c>
      <c r="E169" s="10">
        <v>0</v>
      </c>
      <c r="F169" s="10">
        <v>7</v>
      </c>
      <c r="G169" s="10">
        <v>0</v>
      </c>
      <c r="H169" s="10">
        <v>7</v>
      </c>
      <c r="I169" s="10">
        <v>0</v>
      </c>
      <c r="J169" s="10">
        <v>1</v>
      </c>
      <c r="K169" s="10">
        <v>4</v>
      </c>
      <c r="L169" s="10">
        <v>0</v>
      </c>
      <c r="M169" s="10">
        <v>2</v>
      </c>
      <c r="N169" s="10">
        <v>1</v>
      </c>
      <c r="O169" s="10">
        <v>0</v>
      </c>
      <c r="P169" s="10">
        <v>4</v>
      </c>
      <c r="Q169" s="10">
        <v>5</v>
      </c>
      <c r="R169" s="10">
        <v>0</v>
      </c>
      <c r="S169" s="84"/>
      <c r="T169" s="81"/>
      <c r="U169" s="14">
        <v>5799.1</v>
      </c>
      <c r="V169" s="14">
        <v>0</v>
      </c>
      <c r="W169" s="14">
        <v>0</v>
      </c>
      <c r="X169" s="14">
        <v>8000</v>
      </c>
      <c r="Y169" s="14">
        <v>9600</v>
      </c>
      <c r="Z169" s="14">
        <v>11200</v>
      </c>
      <c r="AA169" s="14">
        <f>U169+V169+W169+X169+Y169+Z169</f>
        <v>34599.1</v>
      </c>
      <c r="AB169" s="46">
        <v>2026</v>
      </c>
      <c r="AC169" s="31"/>
    </row>
    <row r="170" spans="2:30" ht="36.75" customHeight="1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45" t="s">
        <v>105</v>
      </c>
      <c r="T170" s="46" t="s">
        <v>28</v>
      </c>
      <c r="U170" s="13">
        <v>8</v>
      </c>
      <c r="V170" s="13">
        <v>8</v>
      </c>
      <c r="W170" s="13">
        <v>8</v>
      </c>
      <c r="X170" s="13">
        <v>10</v>
      </c>
      <c r="Y170" s="13">
        <v>10</v>
      </c>
      <c r="Z170" s="13">
        <v>10</v>
      </c>
      <c r="AA170" s="13">
        <v>10</v>
      </c>
      <c r="AB170" s="46">
        <v>2026</v>
      </c>
      <c r="AC170" s="35"/>
    </row>
    <row r="171" spans="2:30" ht="56.25" customHeight="1" x14ac:dyDescent="0.25">
      <c r="B171" s="10">
        <v>0</v>
      </c>
      <c r="C171" s="10">
        <v>1</v>
      </c>
      <c r="D171" s="10">
        <v>1</v>
      </c>
      <c r="E171" s="10">
        <v>0</v>
      </c>
      <c r="F171" s="10">
        <v>7</v>
      </c>
      <c r="G171" s="10">
        <v>0</v>
      </c>
      <c r="H171" s="10">
        <v>7</v>
      </c>
      <c r="I171" s="10">
        <v>0</v>
      </c>
      <c r="J171" s="10">
        <v>1</v>
      </c>
      <c r="K171" s="10">
        <v>4</v>
      </c>
      <c r="L171" s="10">
        <v>0</v>
      </c>
      <c r="M171" s="10">
        <v>2</v>
      </c>
      <c r="N171" s="10">
        <v>9</v>
      </c>
      <c r="O171" s="10">
        <v>9</v>
      </c>
      <c r="P171" s="10">
        <v>9</v>
      </c>
      <c r="Q171" s="10">
        <v>9</v>
      </c>
      <c r="R171" s="10">
        <v>9</v>
      </c>
      <c r="S171" s="45" t="s">
        <v>136</v>
      </c>
      <c r="T171" s="46" t="s">
        <v>13</v>
      </c>
      <c r="U171" s="14">
        <v>0</v>
      </c>
      <c r="V171" s="14">
        <v>0</v>
      </c>
      <c r="W171" s="14">
        <v>0</v>
      </c>
      <c r="X171" s="14">
        <v>6800</v>
      </c>
      <c r="Y171" s="14">
        <v>7200</v>
      </c>
      <c r="Z171" s="14">
        <v>7600</v>
      </c>
      <c r="AA171" s="14">
        <f>SUM(U171:Z171)</f>
        <v>21600</v>
      </c>
      <c r="AB171" s="46">
        <v>2026</v>
      </c>
    </row>
    <row r="172" spans="2:30" ht="54.75" customHeight="1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45" t="s">
        <v>106</v>
      </c>
      <c r="T172" s="46" t="s">
        <v>17</v>
      </c>
      <c r="U172" s="12">
        <v>0</v>
      </c>
      <c r="V172" s="12">
        <v>0</v>
      </c>
      <c r="W172" s="12">
        <v>0</v>
      </c>
      <c r="X172" s="12">
        <v>80</v>
      </c>
      <c r="Y172" s="12">
        <v>90</v>
      </c>
      <c r="Z172" s="12">
        <v>100</v>
      </c>
      <c r="AA172" s="12">
        <v>100</v>
      </c>
      <c r="AB172" s="46">
        <v>2026</v>
      </c>
    </row>
    <row r="173" spans="2:30" s="18" customFormat="1" ht="38.25" customHeight="1" x14ac:dyDescent="0.25">
      <c r="B173" s="57">
        <v>0</v>
      </c>
      <c r="C173" s="10">
        <v>1</v>
      </c>
      <c r="D173" s="10">
        <v>1</v>
      </c>
      <c r="E173" s="10">
        <v>0</v>
      </c>
      <c r="F173" s="10">
        <v>7</v>
      </c>
      <c r="G173" s="10">
        <v>0</v>
      </c>
      <c r="H173" s="10">
        <v>9</v>
      </c>
      <c r="I173" s="10">
        <v>0</v>
      </c>
      <c r="J173" s="10">
        <v>1</v>
      </c>
      <c r="K173" s="10">
        <v>5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51" t="s">
        <v>107</v>
      </c>
      <c r="T173" s="52" t="s">
        <v>13</v>
      </c>
      <c r="U173" s="9">
        <f t="shared" ref="U173:Z173" si="21">U174+U180+U187</f>
        <v>57057.9</v>
      </c>
      <c r="V173" s="9">
        <f t="shared" si="21"/>
        <v>57057.9</v>
      </c>
      <c r="W173" s="9">
        <f t="shared" si="21"/>
        <v>57057.9</v>
      </c>
      <c r="X173" s="9">
        <f t="shared" si="21"/>
        <v>57057.9</v>
      </c>
      <c r="Y173" s="9">
        <f t="shared" si="21"/>
        <v>57057.9</v>
      </c>
      <c r="Z173" s="9">
        <f t="shared" si="21"/>
        <v>57057.9</v>
      </c>
      <c r="AA173" s="9">
        <f>U173+V173+W173+X173+Y173+Z173</f>
        <v>342347.4</v>
      </c>
      <c r="AB173" s="52">
        <v>2026</v>
      </c>
      <c r="AC173" s="40"/>
      <c r="AD173" s="20"/>
    </row>
    <row r="174" spans="2:30" s="18" customFormat="1" ht="39" customHeight="1" x14ac:dyDescent="0.25">
      <c r="B174" s="10">
        <v>0</v>
      </c>
      <c r="C174" s="10">
        <v>1</v>
      </c>
      <c r="D174" s="10">
        <v>1</v>
      </c>
      <c r="E174" s="10">
        <v>0</v>
      </c>
      <c r="F174" s="10">
        <v>7</v>
      </c>
      <c r="G174" s="10">
        <v>0</v>
      </c>
      <c r="H174" s="10">
        <v>9</v>
      </c>
      <c r="I174" s="10">
        <v>0</v>
      </c>
      <c r="J174" s="10">
        <v>1</v>
      </c>
      <c r="K174" s="10">
        <v>5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51" t="s">
        <v>108</v>
      </c>
      <c r="T174" s="46" t="s">
        <v>13</v>
      </c>
      <c r="U174" s="9">
        <f>U176</f>
        <v>7187.8</v>
      </c>
      <c r="V174" s="9">
        <f t="shared" ref="V174:Z174" si="22">V176</f>
        <v>7187.8</v>
      </c>
      <c r="W174" s="9">
        <f t="shared" si="22"/>
        <v>7187.8</v>
      </c>
      <c r="X174" s="9">
        <f t="shared" si="22"/>
        <v>7187.8</v>
      </c>
      <c r="Y174" s="9">
        <f t="shared" si="22"/>
        <v>7187.8</v>
      </c>
      <c r="Z174" s="9">
        <f t="shared" si="22"/>
        <v>7187.8</v>
      </c>
      <c r="AA174" s="9">
        <f>SUM(U174:Z174)</f>
        <v>43126.8</v>
      </c>
      <c r="AB174" s="52">
        <v>2026</v>
      </c>
      <c r="AC174" s="40"/>
      <c r="AD174" s="20"/>
    </row>
    <row r="175" spans="2:30" s="18" customFormat="1" ht="54.75" customHeight="1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45" t="s">
        <v>109</v>
      </c>
      <c r="T175" s="46" t="s">
        <v>28</v>
      </c>
      <c r="U175" s="13">
        <v>144</v>
      </c>
      <c r="V175" s="13">
        <v>144</v>
      </c>
      <c r="W175" s="13">
        <v>144</v>
      </c>
      <c r="X175" s="13">
        <v>144</v>
      </c>
      <c r="Y175" s="13">
        <v>144</v>
      </c>
      <c r="Z175" s="13">
        <v>144</v>
      </c>
      <c r="AA175" s="13">
        <v>144</v>
      </c>
      <c r="AB175" s="46">
        <v>2026</v>
      </c>
      <c r="AC175" s="41"/>
    </row>
    <row r="176" spans="2:30" ht="16.5" customHeight="1" x14ac:dyDescent="0.25">
      <c r="B176" s="10">
        <v>0</v>
      </c>
      <c r="C176" s="10">
        <v>1</v>
      </c>
      <c r="D176" s="10">
        <v>1</v>
      </c>
      <c r="E176" s="10">
        <v>0</v>
      </c>
      <c r="F176" s="10">
        <v>7</v>
      </c>
      <c r="G176" s="10">
        <v>0</v>
      </c>
      <c r="H176" s="10">
        <v>9</v>
      </c>
      <c r="I176" s="10">
        <v>0</v>
      </c>
      <c r="J176" s="10">
        <v>1</v>
      </c>
      <c r="K176" s="10">
        <v>5</v>
      </c>
      <c r="L176" s="10">
        <v>0</v>
      </c>
      <c r="M176" s="10">
        <v>1</v>
      </c>
      <c r="N176" s="10">
        <v>9</v>
      </c>
      <c r="O176" s="10">
        <v>9</v>
      </c>
      <c r="P176" s="10">
        <v>9</v>
      </c>
      <c r="Q176" s="10">
        <v>9</v>
      </c>
      <c r="R176" s="10">
        <v>9</v>
      </c>
      <c r="S176" s="58" t="s">
        <v>110</v>
      </c>
      <c r="T176" s="46" t="s">
        <v>13</v>
      </c>
      <c r="U176" s="14">
        <v>7187.8</v>
      </c>
      <c r="V176" s="14">
        <v>7187.8</v>
      </c>
      <c r="W176" s="14">
        <v>7187.8</v>
      </c>
      <c r="X176" s="14">
        <v>7187.8</v>
      </c>
      <c r="Y176" s="14">
        <v>7187.8</v>
      </c>
      <c r="Z176" s="14">
        <v>7187.8</v>
      </c>
      <c r="AA176" s="14">
        <f>U176+V176+W176+X176+Y176+Z176</f>
        <v>43126.8</v>
      </c>
      <c r="AB176" s="46">
        <v>2026</v>
      </c>
    </row>
    <row r="177" spans="2:29" ht="37.5" customHeight="1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45" t="s">
        <v>111</v>
      </c>
      <c r="T177" s="46" t="s">
        <v>17</v>
      </c>
      <c r="U177" s="12">
        <v>100</v>
      </c>
      <c r="V177" s="12">
        <v>100</v>
      </c>
      <c r="W177" s="12">
        <v>100</v>
      </c>
      <c r="X177" s="12">
        <v>100</v>
      </c>
      <c r="Y177" s="12">
        <v>100</v>
      </c>
      <c r="Z177" s="12">
        <v>100</v>
      </c>
      <c r="AA177" s="12">
        <v>100</v>
      </c>
      <c r="AB177" s="46">
        <v>2026</v>
      </c>
    </row>
    <row r="178" spans="2:29" ht="37.5" customHeight="1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48" t="s">
        <v>132</v>
      </c>
      <c r="T178" s="49" t="s">
        <v>30</v>
      </c>
      <c r="U178" s="46">
        <v>1</v>
      </c>
      <c r="V178" s="46">
        <v>1</v>
      </c>
      <c r="W178" s="46">
        <v>1</v>
      </c>
      <c r="X178" s="46">
        <v>1</v>
      </c>
      <c r="Y178" s="46">
        <v>1</v>
      </c>
      <c r="Z178" s="46">
        <v>1</v>
      </c>
      <c r="AA178" s="46">
        <v>1</v>
      </c>
      <c r="AB178" s="46">
        <v>2026</v>
      </c>
    </row>
    <row r="179" spans="2:29" ht="37.5" customHeight="1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48" t="s">
        <v>133</v>
      </c>
      <c r="T179" s="49" t="s">
        <v>17</v>
      </c>
      <c r="U179" s="12">
        <v>100</v>
      </c>
      <c r="V179" s="12">
        <v>100</v>
      </c>
      <c r="W179" s="12">
        <v>100</v>
      </c>
      <c r="X179" s="12">
        <v>100</v>
      </c>
      <c r="Y179" s="12">
        <v>100</v>
      </c>
      <c r="Z179" s="12">
        <v>100</v>
      </c>
      <c r="AA179" s="12">
        <v>100</v>
      </c>
      <c r="AB179" s="46">
        <v>2026</v>
      </c>
    </row>
    <row r="180" spans="2:29" s="18" customFormat="1" ht="37.5" x14ac:dyDescent="0.25">
      <c r="B180" s="10">
        <v>0</v>
      </c>
      <c r="C180" s="10">
        <v>1</v>
      </c>
      <c r="D180" s="10">
        <v>1</v>
      </c>
      <c r="E180" s="10">
        <v>0</v>
      </c>
      <c r="F180" s="10">
        <v>7</v>
      </c>
      <c r="G180" s="10">
        <v>0</v>
      </c>
      <c r="H180" s="10">
        <v>9</v>
      </c>
      <c r="I180" s="10">
        <v>0</v>
      </c>
      <c r="J180" s="10">
        <v>1</v>
      </c>
      <c r="K180" s="10">
        <v>5</v>
      </c>
      <c r="L180" s="10">
        <v>0</v>
      </c>
      <c r="M180" s="10">
        <v>2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51" t="s">
        <v>112</v>
      </c>
      <c r="T180" s="46" t="s">
        <v>13</v>
      </c>
      <c r="U180" s="9">
        <f t="shared" ref="U180:Z180" si="23">U182+U183</f>
        <v>36195.1</v>
      </c>
      <c r="V180" s="9">
        <f t="shared" si="23"/>
        <v>36195.1</v>
      </c>
      <c r="W180" s="9">
        <f t="shared" si="23"/>
        <v>36195.1</v>
      </c>
      <c r="X180" s="9">
        <f t="shared" si="23"/>
        <v>36195.1</v>
      </c>
      <c r="Y180" s="9">
        <f t="shared" si="23"/>
        <v>36195.1</v>
      </c>
      <c r="Z180" s="9">
        <f t="shared" si="23"/>
        <v>36195.1</v>
      </c>
      <c r="AA180" s="9">
        <f>U180+V180+W180+X180+Y180+Z180</f>
        <v>217170.6</v>
      </c>
      <c r="AB180" s="52">
        <v>2026</v>
      </c>
      <c r="AC180" s="41"/>
    </row>
    <row r="181" spans="2:29" s="18" customFormat="1" ht="84" customHeight="1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45" t="s">
        <v>113</v>
      </c>
      <c r="T181" s="46" t="s">
        <v>28</v>
      </c>
      <c r="U181" s="13">
        <v>66</v>
      </c>
      <c r="V181" s="13">
        <v>66</v>
      </c>
      <c r="W181" s="13">
        <v>66</v>
      </c>
      <c r="X181" s="13">
        <v>66</v>
      </c>
      <c r="Y181" s="13">
        <v>66</v>
      </c>
      <c r="Z181" s="13">
        <v>66</v>
      </c>
      <c r="AA181" s="13">
        <v>66</v>
      </c>
      <c r="AB181" s="46">
        <v>2026</v>
      </c>
      <c r="AC181" s="41"/>
    </row>
    <row r="182" spans="2:29" ht="24" customHeight="1" x14ac:dyDescent="0.25">
      <c r="B182" s="10">
        <v>0</v>
      </c>
      <c r="C182" s="10">
        <v>1</v>
      </c>
      <c r="D182" s="10">
        <v>1</v>
      </c>
      <c r="E182" s="10">
        <v>0</v>
      </c>
      <c r="F182" s="10">
        <v>7</v>
      </c>
      <c r="G182" s="10">
        <v>0</v>
      </c>
      <c r="H182" s="10">
        <v>9</v>
      </c>
      <c r="I182" s="10">
        <v>0</v>
      </c>
      <c r="J182" s="10">
        <v>1</v>
      </c>
      <c r="K182" s="10">
        <v>5</v>
      </c>
      <c r="L182" s="10">
        <v>0</v>
      </c>
      <c r="M182" s="10">
        <v>2</v>
      </c>
      <c r="N182" s="10">
        <v>9</v>
      </c>
      <c r="O182" s="10">
        <v>9</v>
      </c>
      <c r="P182" s="10">
        <v>9</v>
      </c>
      <c r="Q182" s="10">
        <v>9</v>
      </c>
      <c r="R182" s="10">
        <v>9</v>
      </c>
      <c r="S182" s="69" t="s">
        <v>114</v>
      </c>
      <c r="T182" s="71" t="s">
        <v>13</v>
      </c>
      <c r="U182" s="14">
        <v>36189.699999999997</v>
      </c>
      <c r="V182" s="14">
        <v>36189.699999999997</v>
      </c>
      <c r="W182" s="14">
        <v>36189.699999999997</v>
      </c>
      <c r="X182" s="14">
        <v>36189.699999999997</v>
      </c>
      <c r="Y182" s="14">
        <v>36189.699999999997</v>
      </c>
      <c r="Z182" s="14">
        <v>36189.699999999997</v>
      </c>
      <c r="AA182" s="14">
        <f>U182+V182+W182+X182+Y182+Z182</f>
        <v>217138.2</v>
      </c>
      <c r="AB182" s="46">
        <v>2026</v>
      </c>
    </row>
    <row r="183" spans="2:29" ht="22.5" customHeight="1" x14ac:dyDescent="0.25">
      <c r="B183" s="10">
        <v>0</v>
      </c>
      <c r="C183" s="10">
        <v>1</v>
      </c>
      <c r="D183" s="10">
        <v>1</v>
      </c>
      <c r="E183" s="10">
        <v>1</v>
      </c>
      <c r="F183" s="10">
        <v>0</v>
      </c>
      <c r="G183" s="10">
        <v>0</v>
      </c>
      <c r="H183" s="10">
        <v>4</v>
      </c>
      <c r="I183" s="10">
        <v>0</v>
      </c>
      <c r="J183" s="10">
        <v>1</v>
      </c>
      <c r="K183" s="10">
        <v>5</v>
      </c>
      <c r="L183" s="10">
        <v>0</v>
      </c>
      <c r="M183" s="10">
        <v>2</v>
      </c>
      <c r="N183" s="10">
        <v>9</v>
      </c>
      <c r="O183" s="10">
        <v>9</v>
      </c>
      <c r="P183" s="10">
        <v>9</v>
      </c>
      <c r="Q183" s="10">
        <v>9</v>
      </c>
      <c r="R183" s="10">
        <v>9</v>
      </c>
      <c r="S183" s="70"/>
      <c r="T183" s="72"/>
      <c r="U183" s="14">
        <v>5.4</v>
      </c>
      <c r="V183" s="14">
        <v>5.4</v>
      </c>
      <c r="W183" s="14">
        <v>5.4</v>
      </c>
      <c r="X183" s="14">
        <v>5.4</v>
      </c>
      <c r="Y183" s="14">
        <v>5.4</v>
      </c>
      <c r="Z183" s="14">
        <v>5.4</v>
      </c>
      <c r="AA183" s="14">
        <f>U183+V183+W183+X183+Y183+Z183</f>
        <v>32.4</v>
      </c>
      <c r="AB183" s="46">
        <v>2026</v>
      </c>
    </row>
    <row r="184" spans="2:29" ht="35.25" customHeight="1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45" t="s">
        <v>111</v>
      </c>
      <c r="T184" s="46" t="s">
        <v>17</v>
      </c>
      <c r="U184" s="12">
        <v>100</v>
      </c>
      <c r="V184" s="12">
        <v>100</v>
      </c>
      <c r="W184" s="12">
        <v>100</v>
      </c>
      <c r="X184" s="12">
        <v>100</v>
      </c>
      <c r="Y184" s="12">
        <v>100</v>
      </c>
      <c r="Z184" s="12">
        <v>100</v>
      </c>
      <c r="AA184" s="12">
        <v>100</v>
      </c>
      <c r="AB184" s="46">
        <v>2026</v>
      </c>
    </row>
    <row r="185" spans="2:29" ht="54.75" customHeight="1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45" t="s">
        <v>115</v>
      </c>
      <c r="T185" s="46" t="s">
        <v>30</v>
      </c>
      <c r="U185" s="46">
        <v>1</v>
      </c>
      <c r="V185" s="46">
        <v>1</v>
      </c>
      <c r="W185" s="46">
        <v>1</v>
      </c>
      <c r="X185" s="46">
        <v>1</v>
      </c>
      <c r="Y185" s="46">
        <v>1</v>
      </c>
      <c r="Z185" s="46">
        <v>1</v>
      </c>
      <c r="AA185" s="46">
        <v>1</v>
      </c>
      <c r="AB185" s="46">
        <v>2026</v>
      </c>
    </row>
    <row r="186" spans="2:29" ht="37.5" customHeight="1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45" t="s">
        <v>116</v>
      </c>
      <c r="T186" s="46" t="s">
        <v>17</v>
      </c>
      <c r="U186" s="12">
        <v>100</v>
      </c>
      <c r="V186" s="12">
        <v>100</v>
      </c>
      <c r="W186" s="12">
        <v>100</v>
      </c>
      <c r="X186" s="12">
        <v>100</v>
      </c>
      <c r="Y186" s="12">
        <v>100</v>
      </c>
      <c r="Z186" s="12">
        <v>100</v>
      </c>
      <c r="AA186" s="12">
        <v>100</v>
      </c>
      <c r="AB186" s="46">
        <v>2026</v>
      </c>
    </row>
    <row r="187" spans="2:29" s="18" customFormat="1" ht="60" customHeight="1" x14ac:dyDescent="0.25">
      <c r="B187" s="10">
        <v>0</v>
      </c>
      <c r="C187" s="10">
        <v>1</v>
      </c>
      <c r="D187" s="10">
        <v>1</v>
      </c>
      <c r="E187" s="10">
        <v>0</v>
      </c>
      <c r="F187" s="10">
        <v>7</v>
      </c>
      <c r="G187" s="10">
        <v>0</v>
      </c>
      <c r="H187" s="10">
        <v>9</v>
      </c>
      <c r="I187" s="10">
        <v>0</v>
      </c>
      <c r="J187" s="10">
        <v>1</v>
      </c>
      <c r="K187" s="10">
        <v>5</v>
      </c>
      <c r="L187" s="10">
        <v>0</v>
      </c>
      <c r="M187" s="10">
        <v>3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51" t="s">
        <v>117</v>
      </c>
      <c r="T187" s="46" t="s">
        <v>13</v>
      </c>
      <c r="U187" s="9">
        <f>U189</f>
        <v>13675</v>
      </c>
      <c r="V187" s="9">
        <f t="shared" ref="V187:Z187" si="24">V189</f>
        <v>13675</v>
      </c>
      <c r="W187" s="9">
        <f t="shared" si="24"/>
        <v>13675</v>
      </c>
      <c r="X187" s="9">
        <f t="shared" si="24"/>
        <v>13675</v>
      </c>
      <c r="Y187" s="9">
        <f t="shared" si="24"/>
        <v>13675</v>
      </c>
      <c r="Z187" s="9">
        <f t="shared" si="24"/>
        <v>13675</v>
      </c>
      <c r="AA187" s="9">
        <f>U187+V187+W187+X187+Y187+Z187</f>
        <v>82050</v>
      </c>
      <c r="AB187" s="52">
        <v>2026</v>
      </c>
      <c r="AC187" s="41"/>
    </row>
    <row r="188" spans="2:29" s="18" customFormat="1" ht="59.25" customHeight="1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45" t="s">
        <v>118</v>
      </c>
      <c r="T188" s="46" t="s">
        <v>17</v>
      </c>
      <c r="U188" s="12">
        <v>100</v>
      </c>
      <c r="V188" s="12">
        <v>100</v>
      </c>
      <c r="W188" s="12">
        <v>100</v>
      </c>
      <c r="X188" s="12">
        <v>100</v>
      </c>
      <c r="Y188" s="12">
        <v>100</v>
      </c>
      <c r="Z188" s="12">
        <v>100</v>
      </c>
      <c r="AA188" s="12">
        <v>100</v>
      </c>
      <c r="AB188" s="46">
        <v>2026</v>
      </c>
      <c r="AC188" s="41"/>
    </row>
    <row r="189" spans="2:29" ht="22.5" customHeight="1" x14ac:dyDescent="0.25">
      <c r="B189" s="10">
        <v>0</v>
      </c>
      <c r="C189" s="10">
        <v>1</v>
      </c>
      <c r="D189" s="10">
        <v>1</v>
      </c>
      <c r="E189" s="10">
        <v>0</v>
      </c>
      <c r="F189" s="10">
        <v>7</v>
      </c>
      <c r="G189" s="10">
        <v>0</v>
      </c>
      <c r="H189" s="10">
        <v>9</v>
      </c>
      <c r="I189" s="10">
        <v>0</v>
      </c>
      <c r="J189" s="10">
        <v>1</v>
      </c>
      <c r="K189" s="10">
        <v>5</v>
      </c>
      <c r="L189" s="10">
        <v>0</v>
      </c>
      <c r="M189" s="10">
        <v>3</v>
      </c>
      <c r="N189" s="10">
        <v>9</v>
      </c>
      <c r="O189" s="10">
        <v>9</v>
      </c>
      <c r="P189" s="10">
        <v>9</v>
      </c>
      <c r="Q189" s="10">
        <v>9</v>
      </c>
      <c r="R189" s="10">
        <v>9</v>
      </c>
      <c r="S189" s="45" t="s">
        <v>119</v>
      </c>
      <c r="T189" s="46" t="s">
        <v>13</v>
      </c>
      <c r="U189" s="14">
        <v>13675</v>
      </c>
      <c r="V189" s="14">
        <v>13675</v>
      </c>
      <c r="W189" s="14">
        <v>13675</v>
      </c>
      <c r="X189" s="14">
        <v>13675</v>
      </c>
      <c r="Y189" s="14">
        <v>13675</v>
      </c>
      <c r="Z189" s="14">
        <v>13675</v>
      </c>
      <c r="AA189" s="14">
        <f>U189+V189+W189+X189+Y189+Z189</f>
        <v>82050</v>
      </c>
      <c r="AB189" s="46">
        <v>2026</v>
      </c>
    </row>
    <row r="190" spans="2:29" ht="40.5" customHeight="1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45" t="s">
        <v>111</v>
      </c>
      <c r="T190" s="46" t="s">
        <v>17</v>
      </c>
      <c r="U190" s="12">
        <v>100</v>
      </c>
      <c r="V190" s="12">
        <v>100</v>
      </c>
      <c r="W190" s="12">
        <v>100</v>
      </c>
      <c r="X190" s="12">
        <v>100</v>
      </c>
      <c r="Y190" s="12">
        <v>100</v>
      </c>
      <c r="Z190" s="12">
        <v>100</v>
      </c>
      <c r="AA190" s="12">
        <v>100</v>
      </c>
      <c r="AB190" s="46">
        <v>2026</v>
      </c>
    </row>
    <row r="191" spans="2:29" ht="37.5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45" t="s">
        <v>120</v>
      </c>
      <c r="T191" s="46" t="s">
        <v>30</v>
      </c>
      <c r="U191" s="46">
        <v>1</v>
      </c>
      <c r="V191" s="46">
        <v>1</v>
      </c>
      <c r="W191" s="46">
        <v>1</v>
      </c>
      <c r="X191" s="46">
        <v>1</v>
      </c>
      <c r="Y191" s="46">
        <v>1</v>
      </c>
      <c r="Z191" s="46">
        <v>1</v>
      </c>
      <c r="AA191" s="46">
        <v>1</v>
      </c>
      <c r="AB191" s="46">
        <v>2026</v>
      </c>
    </row>
    <row r="192" spans="2:29" ht="56.25" customHeight="1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45" t="s">
        <v>121</v>
      </c>
      <c r="T192" s="46" t="s">
        <v>28</v>
      </c>
      <c r="U192" s="13">
        <v>146</v>
      </c>
      <c r="V192" s="13">
        <v>147</v>
      </c>
      <c r="W192" s="13">
        <v>147</v>
      </c>
      <c r="X192" s="13">
        <v>147</v>
      </c>
      <c r="Y192" s="13">
        <v>147</v>
      </c>
      <c r="Z192" s="13">
        <v>147</v>
      </c>
      <c r="AA192" s="13">
        <v>147</v>
      </c>
      <c r="AB192" s="46">
        <v>2026</v>
      </c>
    </row>
    <row r="193" spans="1:28" x14ac:dyDescent="0.25"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60"/>
      <c r="T193" s="61"/>
      <c r="U193" s="62"/>
      <c r="V193" s="62"/>
      <c r="W193" s="62"/>
      <c r="X193" s="62"/>
      <c r="Y193" s="62"/>
      <c r="Z193" s="62"/>
      <c r="AA193" s="62"/>
      <c r="AB193" s="61" t="s">
        <v>122</v>
      </c>
    </row>
    <row r="194" spans="1:28" ht="171.75" customHeight="1" x14ac:dyDescent="0.25">
      <c r="B194" s="73" t="s">
        <v>174</v>
      </c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</row>
    <row r="195" spans="1:28" ht="16.5" customHeight="1" x14ac:dyDescent="0.3">
      <c r="A195" s="5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4" t="s">
        <v>15</v>
      </c>
      <c r="W195" s="18"/>
      <c r="X195" s="18"/>
      <c r="Y195" s="18"/>
      <c r="Z195" s="18"/>
      <c r="AA195" s="18"/>
      <c r="AB195" s="65"/>
    </row>
    <row r="196" spans="1:28" x14ac:dyDescent="0.25">
      <c r="A196" s="5"/>
      <c r="B196" s="82" t="s">
        <v>123</v>
      </c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</row>
    <row r="197" spans="1:28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AB197" s="6"/>
    </row>
    <row r="198" spans="1:28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AB198" s="6"/>
    </row>
    <row r="199" spans="1:28" ht="27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AB199" s="6"/>
    </row>
    <row r="200" spans="1:28" x14ac:dyDescent="0.3">
      <c r="X200" s="7"/>
      <c r="Y200" s="7"/>
      <c r="Z200" s="7"/>
    </row>
    <row r="201" spans="1:28" x14ac:dyDescent="0.3">
      <c r="X201" s="8"/>
      <c r="Y201" s="8"/>
      <c r="Z201" s="8"/>
    </row>
    <row r="202" spans="1:28" x14ac:dyDescent="0.3">
      <c r="X202" s="7"/>
      <c r="Y202" s="7"/>
      <c r="Z202" s="7"/>
    </row>
  </sheetData>
  <mergeCells count="57">
    <mergeCell ref="S145:S147"/>
    <mergeCell ref="T145:T147"/>
    <mergeCell ref="S150:S152"/>
    <mergeCell ref="T150:T152"/>
    <mergeCell ref="B1:AB1"/>
    <mergeCell ref="B2:AB2"/>
    <mergeCell ref="B4:AB4"/>
    <mergeCell ref="B5:AB5"/>
    <mergeCell ref="B6:D7"/>
    <mergeCell ref="E6:R6"/>
    <mergeCell ref="S6:S7"/>
    <mergeCell ref="T6:T7"/>
    <mergeCell ref="U6:Z6"/>
    <mergeCell ref="AA6:AB6"/>
    <mergeCell ref="E7:F7"/>
    <mergeCell ref="G7:H7"/>
    <mergeCell ref="I7:R7"/>
    <mergeCell ref="S20:S22"/>
    <mergeCell ref="T20:T22"/>
    <mergeCell ref="S25:S28"/>
    <mergeCell ref="T25:T28"/>
    <mergeCell ref="S35:S37"/>
    <mergeCell ref="T35:T37"/>
    <mergeCell ref="S46:S47"/>
    <mergeCell ref="T46:T47"/>
    <mergeCell ref="S54:S57"/>
    <mergeCell ref="T54:T57"/>
    <mergeCell ref="T71:T72"/>
    <mergeCell ref="S103:S104"/>
    <mergeCell ref="T103:T104"/>
    <mergeCell ref="S110:S112"/>
    <mergeCell ref="T110:T112"/>
    <mergeCell ref="S81:S82"/>
    <mergeCell ref="T81:T82"/>
    <mergeCell ref="S84:S87"/>
    <mergeCell ref="T84:T87"/>
    <mergeCell ref="B196:AB196"/>
    <mergeCell ref="S158:S159"/>
    <mergeCell ref="T158:T159"/>
    <mergeCell ref="S168:S169"/>
    <mergeCell ref="T168:T169"/>
    <mergeCell ref="AD40:AI40"/>
    <mergeCell ref="AC93:AF93"/>
    <mergeCell ref="S182:S183"/>
    <mergeCell ref="T182:T183"/>
    <mergeCell ref="B194:AB194"/>
    <mergeCell ref="S155:S156"/>
    <mergeCell ref="T155:T156"/>
    <mergeCell ref="S116:S117"/>
    <mergeCell ref="T116:T117"/>
    <mergeCell ref="S126:S127"/>
    <mergeCell ref="T126:T127"/>
    <mergeCell ref="S131:S132"/>
    <mergeCell ref="S59:S62"/>
    <mergeCell ref="T59:T62"/>
    <mergeCell ref="T131:T132"/>
    <mergeCell ref="S71:S72"/>
  </mergeCells>
  <pageMargins left="0.78740157480314965" right="0.39370078740157483" top="0.78740157480314965" bottom="0.78740157480314965" header="0.51181102362204722" footer="0.51181102362204722"/>
  <pageSetup paperSize="9" scale="42" fitToHeight="0" orientation="landscape" r:id="rId1"/>
  <headerFooter differentFirst="1">
    <oddHeader>&amp;C&amp;11&amp;"Calibri,Regular"&amp;P&amp;12&amp;"-,Regular"</oddHeader>
  </headerFooter>
  <rowBreaks count="7" manualBreakCount="7">
    <brk id="23" max="27" man="1"/>
    <brk id="48" max="27" man="1"/>
    <brk id="73" max="27" man="1"/>
    <brk id="100" max="27" man="1"/>
    <brk id="132" max="27" man="1"/>
    <brk id="163" max="27" man="1"/>
    <brk id="18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2021-04-21T07:39:43Z</cp:lastPrinted>
  <dcterms:created xsi:type="dcterms:W3CDTF">2020-08-26T11:52:36Z</dcterms:created>
  <dcterms:modified xsi:type="dcterms:W3CDTF">2021-04-27T14:47:38Z</dcterms:modified>
</cp:coreProperties>
</file>